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ерелік таопис ОЦЗ" sheetId="1" r:id="rId1"/>
    <sheet name="планування стратегій господарюв" sheetId="2" r:id="rId2"/>
  </sheets>
  <definedNames>
    <definedName name="_Hlk56714526" localSheetId="1">'планування стратегій господарюв'!#REF!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2" l="1"/>
  <c r="F135" i="1"/>
  <c r="E123" i="2" l="1"/>
  <c r="E124" i="2" s="1"/>
  <c r="E117" i="2"/>
  <c r="E110" i="2"/>
  <c r="E86" i="2"/>
  <c r="E75" i="2"/>
  <c r="E72" i="2"/>
  <c r="E57" i="2"/>
  <c r="E51" i="2"/>
  <c r="E53" i="2" s="1"/>
  <c r="E42" i="2"/>
  <c r="E43" i="2" s="1"/>
  <c r="E37" i="2"/>
  <c r="E34" i="2"/>
  <c r="E33" i="2"/>
  <c r="E23" i="2"/>
  <c r="E20" i="2"/>
  <c r="E15" i="2"/>
  <c r="E11" i="2"/>
  <c r="E8" i="2"/>
  <c r="E12" i="2" s="1"/>
  <c r="F90" i="1"/>
  <c r="F127" i="1" l="1"/>
  <c r="F121" i="1"/>
  <c r="F114" i="1"/>
  <c r="F128" i="1" l="1"/>
  <c r="F76" i="1"/>
  <c r="F79" i="1"/>
  <c r="F61" i="1"/>
  <c r="F41" i="1"/>
  <c r="F24" i="1"/>
  <c r="F19" i="1"/>
  <c r="F12" i="1"/>
  <c r="F16" i="1" s="1"/>
  <c r="F15" i="1"/>
  <c r="F46" i="1"/>
  <c r="F47" i="1" s="1"/>
  <c r="F55" i="1" l="1"/>
  <c r="F57" i="1" s="1"/>
  <c r="F37" i="1"/>
  <c r="F38" i="1" s="1"/>
  <c r="F27" i="1"/>
</calcChain>
</file>

<file path=xl/sharedStrings.xml><?xml version="1.0" encoding="utf-8"?>
<sst xmlns="http://schemas.openxmlformats.org/spreadsheetml/2006/main" count="725" uniqueCount="250">
  <si>
    <t>ЗАТВЕРДЖУЮ:</t>
  </si>
  <si>
    <t xml:space="preserve">Директор ДП "Кременецький лісгосп" </t>
  </si>
  <si>
    <t>__________________ П.М.Штиник</t>
  </si>
  <si>
    <t>Перелік та опис ОЦЗ та ділянок лісового фонду ДП "Кременецький лісгосп" , на якому вони розташовані</t>
  </si>
  <si>
    <t>Назва та опис ОЦЗ</t>
  </si>
  <si>
    <t>Критерії виділення</t>
  </si>
  <si>
    <t>Назва ОЦЗТ (якщо є)/ лісництво</t>
  </si>
  <si>
    <t>квартал</t>
  </si>
  <si>
    <t>виділ</t>
  </si>
  <si>
    <t>Площа, га</t>
  </si>
  <si>
    <t>ОЦЗ 1 : Видове різноманіття. Концентрації біологічного різноманіття, включно з ендимічними, рідкісними видами і видами, що перебувають під загорозою, або зникають, які є істотними на світовому, регіональному або національних рівнях</t>
  </si>
  <si>
    <t>природно-заповідний фонд</t>
  </si>
  <si>
    <t>«Суразька дача» Суразьке лісництво</t>
  </si>
  <si>
    <t>лісовий заказник загально-державного значення</t>
  </si>
  <si>
    <t>ботанічний заказник загально-державного значення</t>
  </si>
  <si>
    <t>39-174</t>
  </si>
  <si>
    <t>«Довжоцький» Підлісецьке лісництво</t>
  </si>
  <si>
    <t>«Веселівський» Підлісецьке лісництво</t>
  </si>
  <si>
    <t>1;2</t>
  </si>
  <si>
    <t>ботанічний заказник місцевого значення</t>
  </si>
  <si>
    <t>«Олексюки», Підлісецьке лісництво</t>
  </si>
  <si>
    <t>«Стіжоцькі чорниці №2», Стіжоцьке лісництво</t>
  </si>
  <si>
    <t>«Стіжоцькі чорниці №1», Стіжоцьке лісництво</t>
  </si>
  <si>
    <t>1; 1,1; 12; 13</t>
  </si>
  <si>
    <t>загально-зоологічний заказник місцевого значення</t>
  </si>
  <si>
    <t>«Заброддя», Підлісецьке лісництво</t>
  </si>
  <si>
    <t>85-102</t>
  </si>
  <si>
    <t>«Білокременецький», Підлісецьке лісництво</t>
  </si>
  <si>
    <t>«Білокременецький», Стіжоцьке лісництво</t>
  </si>
  <si>
    <t xml:space="preserve">107-113   </t>
  </si>
  <si>
    <t xml:space="preserve"> загально-зоологічний заказник місцевого значення</t>
  </si>
  <si>
    <t>40-50</t>
  </si>
  <si>
    <t>«Скит», Почаївське лісництво</t>
  </si>
  <si>
    <t>26-35</t>
  </si>
  <si>
    <t>«Воронуха», Підлісецьке лісництво</t>
  </si>
  <si>
    <t>31-34</t>
  </si>
  <si>
    <t>«Вербовецький», Ланівецьке лісництво</t>
  </si>
  <si>
    <t>37-39</t>
  </si>
  <si>
    <t>«Котячин-Биківці», Забарівське лісництво</t>
  </si>
  <si>
    <t>«Зелений дуб-2», Суразьке лісництво</t>
  </si>
  <si>
    <t>12-31</t>
  </si>
  <si>
    <t>«Волинський», Стіжоцьке лісництво</t>
  </si>
  <si>
    <t xml:space="preserve"> заповідне лісове урочище місцевого значення</t>
  </si>
  <si>
    <t>«Березина» , Ланівецьке лісництво</t>
  </si>
  <si>
    <t>60</t>
  </si>
  <si>
    <t>1-4</t>
  </si>
  <si>
    <t>ботанічна пам’ятка природи місцевого значення</t>
  </si>
  <si>
    <t>«Білокриницька бучина №1», Підлісецьке лісництво</t>
  </si>
  <si>
    <t>55</t>
  </si>
  <si>
    <t>19</t>
  </si>
  <si>
    <t>136</t>
  </si>
  <si>
    <t>4-4,3</t>
  </si>
  <si>
    <t>140</t>
  </si>
  <si>
    <t>21</t>
  </si>
  <si>
    <t>6</t>
  </si>
  <si>
    <t>42</t>
  </si>
  <si>
    <t>2</t>
  </si>
  <si>
    <t>«Антонівський сосняк», Стіжоцьке лісництво</t>
  </si>
  <si>
    <t>«Чайчинецька бучина», Вишнівецьке лісництво</t>
  </si>
  <si>
    <t>22</t>
  </si>
  <si>
    <t>13</t>
  </si>
  <si>
    <t xml:space="preserve"> ботанічна пам’ятка природи місцевого значення</t>
  </si>
  <si>
    <t>«Кременецька бучина №1», Підлісецьке лісництво</t>
  </si>
  <si>
    <t>51</t>
  </si>
  <si>
    <t>12</t>
  </si>
  <si>
    <t>«Кременецька бучина №2», Підлісецьке лісництво</t>
  </si>
  <si>
    <t>46</t>
  </si>
  <si>
    <t>47</t>
  </si>
  <si>
    <t>7;14</t>
  </si>
  <si>
    <t>8</t>
  </si>
  <si>
    <t>«Модриново-букові насадження», Підлісецьке лісництво</t>
  </si>
  <si>
    <t>«Бучина», Ланівецьке лісництво</t>
  </si>
  <si>
    <t>4</t>
  </si>
  <si>
    <t>18</t>
  </si>
  <si>
    <t>10</t>
  </si>
  <si>
    <t>«Модриново-кленове насадження», Ланівецьке лісництво</t>
  </si>
  <si>
    <t>93</t>
  </si>
  <si>
    <t>2;2,1</t>
  </si>
  <si>
    <t xml:space="preserve">«Забродівська діброва - 1», Підлісецьке лісництво </t>
  </si>
  <si>
    <t xml:space="preserve">«Забродівська діброва - 2», Підлісецьке лісництво </t>
  </si>
  <si>
    <t>«Діброва зелений дуб» , Суразьке лісництво</t>
  </si>
  <si>
    <t>28</t>
  </si>
  <si>
    <t>«Стіжоцький сосняк», Стіжоцьке лісництво</t>
  </si>
  <si>
    <t>геологічна пам’ятка природи місцевого значення</t>
  </si>
  <si>
    <t>«Гора Стіжок» , Стіжоцьке лісництво</t>
  </si>
  <si>
    <t>13-16</t>
  </si>
  <si>
    <t>10-11</t>
  </si>
  <si>
    <t>56</t>
  </si>
  <si>
    <t>«Данилова гора» , Стіжоцьке лісництво</t>
  </si>
  <si>
    <t>92</t>
  </si>
  <si>
    <t>27;28;33;34</t>
  </si>
  <si>
    <t>62</t>
  </si>
  <si>
    <t>9-10</t>
  </si>
  <si>
    <t>63</t>
  </si>
  <si>
    <t>11;11,1</t>
  </si>
  <si>
    <t>«Гора Уніяс», Стіжоцьке лісництво</t>
  </si>
  <si>
    <t>«Скелі Словацького», Підлісецьке лісництво</t>
  </si>
  <si>
    <t>3</t>
  </si>
  <si>
    <t>15</t>
  </si>
  <si>
    <t>«Сосна пірамідальна», Підлісецьке лісництво</t>
  </si>
  <si>
    <t>173</t>
  </si>
  <si>
    <t>1</t>
  </si>
  <si>
    <t>«Дуби Т.Г.Шевченка» , Суразьке лісництво</t>
  </si>
  <si>
    <t>142</t>
  </si>
  <si>
    <t>5</t>
  </si>
  <si>
    <t>«Сосна Лесі Українки», Суразьке лісництво</t>
  </si>
  <si>
    <t>«Сосна чорна», Підлісецьке лісництво</t>
  </si>
  <si>
    <t>45</t>
  </si>
  <si>
    <t>«Дуб звичайний", Забарівське лісництво</t>
  </si>
  <si>
    <t>«Суразький дуб», Суразьке лісництво</t>
  </si>
  <si>
    <t>81</t>
  </si>
  <si>
    <t>«Сосна звичайна», Суразьке лісництво</t>
  </si>
  <si>
    <t>116</t>
  </si>
  <si>
    <t>«Модрина європейська», Суразьке лісництво</t>
  </si>
  <si>
    <t>«Суразький дендропарк ім. Дубровинського», Суразьке лісництво</t>
  </si>
  <si>
    <t>2-6</t>
  </si>
  <si>
    <t xml:space="preserve"> національний природний парк (зона регульованої рекреації)</t>
  </si>
  <si>
    <t>«Національний природний парк Кременецькі гори», Підлісецьке лісництво</t>
  </si>
  <si>
    <t>103-126; 127-140; 141</t>
  </si>
  <si>
    <t>55-88;90-93;95;96</t>
  </si>
  <si>
    <t>40;41;43;44;46-49;51</t>
  </si>
  <si>
    <t>«Національний природний парк Кременецькі гори», Стіжоцьке лісництво</t>
  </si>
  <si>
    <t>97;98;99-102;103-106</t>
  </si>
  <si>
    <t>Урочище «Колодно - №1», Вишнівецьке лісництво</t>
  </si>
  <si>
    <t>Урочище «Колодно - №2», Вишнівецьке лісництво</t>
  </si>
  <si>
    <t>8;11;25</t>
  </si>
  <si>
    <t>2;2,1;3;7;20;21</t>
  </si>
  <si>
    <t>1-6;16;18</t>
  </si>
  <si>
    <t>"Веселівський" Стіжоцьке лісництво</t>
  </si>
  <si>
    <t>дендропарк місцевого значення</t>
  </si>
  <si>
    <t>Разом</t>
  </si>
  <si>
    <t>62;63;71-76;                 86-88;95</t>
  </si>
  <si>
    <t>54</t>
  </si>
  <si>
    <t>1-1,4; 5</t>
  </si>
  <si>
    <t>Всього</t>
  </si>
  <si>
    <t>ОЦЗ 2: Екосистеми та їхні мозаїки ландшафтного рівня. Цілісні лісові ландшафти, великі екосистеми ландшафтного рівня та мозаїки екосистем, які є істотними на світовому, регіональному або національному рівнях та містять життєздатні популяції переважної більшості природно притаманних їм видів, з природними структурами їх розповсюдження та рясності.</t>
  </si>
  <si>
    <t>на території лісгопу не виявлені</t>
  </si>
  <si>
    <t>ОЦЗ 3: Екосистеми та оселища. Рідкісні й такі, що перебувають під загрозою або зникають екосистеми, оселища або рефугіуми.</t>
  </si>
  <si>
    <t>ОЦЗ 4: Критичні послуги екосистем. Основні послуги екосистем у критичних ситуаціях, включно із захистом водозборів і запобіганням ерозії вразливих ґрунтів і схилів.</t>
  </si>
  <si>
    <t>Матеріали лісовпорядкування</t>
  </si>
  <si>
    <t>Вишнівецьке лісництво</t>
  </si>
  <si>
    <t>3;4;7</t>
  </si>
  <si>
    <t>5-13;21</t>
  </si>
  <si>
    <t>Ланівецьке лісництво</t>
  </si>
  <si>
    <t>4-11</t>
  </si>
  <si>
    <t>1-28;35</t>
  </si>
  <si>
    <t>1-2</t>
  </si>
  <si>
    <t>1-14</t>
  </si>
  <si>
    <t>Підлісецьке лісництво</t>
  </si>
  <si>
    <t>1-9;11</t>
  </si>
  <si>
    <t>1-3;13</t>
  </si>
  <si>
    <t>1-7;15;16</t>
  </si>
  <si>
    <t>19-24</t>
  </si>
  <si>
    <t>1-7</t>
  </si>
  <si>
    <t>Почаївське лісництво</t>
  </si>
  <si>
    <t>ОЦЗ 5: Потреби громади. Ділянки та ресурси, визначальні для задоволення основних потреб місцевих громад або тубільних народів (наприклад, у засобах для існування, лікування, харчування, забезпечення водою), визначені шляхом залучення цих громад або тубільних народів.</t>
  </si>
  <si>
    <t>не виявлено</t>
  </si>
  <si>
    <t>ОЦЗ 6: Культурні цінності. Ділянки, ресурси, оселища та ландшафти світового або національного культурного, археологічного або історичного значення та/або критичної культурної, екологічної, економічної чи релігійної/священної важливості для традиційних культур місцевих громад або тубільних народів, визначені шляхом залучення цих місцевих громад або тубільних народів.</t>
  </si>
  <si>
    <t>генетичний резерват</t>
  </si>
  <si>
    <t>Вишнівецьке лісництво, бук європ.</t>
  </si>
  <si>
    <t>Підлісецьке лісництво, клен явір</t>
  </si>
  <si>
    <t>Підлісецьке лісництво,    дуб звич.</t>
  </si>
  <si>
    <t>Стіжоцьке лісництво, дуб скельний</t>
  </si>
  <si>
    <t>Суразьке лісництво, дуб звичайний</t>
  </si>
  <si>
    <t>ліси протиерозійні</t>
  </si>
  <si>
    <t>ліси уздовж смуг відведення залізниць</t>
  </si>
  <si>
    <t>ліси уздовж берегів річок, навколоозер, водойм та ін.</t>
  </si>
  <si>
    <t>Назва ОЦЗ, їх опис та розташування</t>
  </si>
  <si>
    <t>Визначені загрози ОЦЗ</t>
  </si>
  <si>
    <t>Стратегії господарювання щодо ОЦЗ</t>
  </si>
  <si>
    <t>Заходи щодо підтримки та/або збагачення ОЦЗ</t>
  </si>
  <si>
    <t>Відповідно до закону України про Природно-заповідний фонд</t>
  </si>
  <si>
    <t>Охорона та збереження режиму заповідності</t>
  </si>
  <si>
    <t>ерозія грунту</t>
  </si>
  <si>
    <t>Відповідно до діючого безперервного лісовпорядкування</t>
  </si>
  <si>
    <t>Посилення заходів охорони</t>
  </si>
  <si>
    <t>назва та опис ОЦЗ</t>
  </si>
  <si>
    <t>лісництво</t>
  </si>
  <si>
    <t>площа, га</t>
  </si>
  <si>
    <t xml:space="preserve"> Суразьке лісництво</t>
  </si>
  <si>
    <t>«Довжоцький» ботанічний заказник загально-державного значення</t>
  </si>
  <si>
    <t xml:space="preserve"> Вишнівецьке лісництво</t>
  </si>
  <si>
    <t>Урочище «Колодно - №1»,ботанічний заказник місцевого значення</t>
  </si>
  <si>
    <t>«Веселівський», ботанічний заказник загально-державного значення</t>
  </si>
  <si>
    <t>«Суразька дача», лісовий заказник загально-державного значення</t>
  </si>
  <si>
    <t>Урочище «Колодно - №2», ботанічний заказник місцевого значення</t>
  </si>
  <si>
    <t xml:space="preserve"> Підлісецьке лісництво</t>
  </si>
  <si>
    <t>«Олексюки», ботанічний заказник місцевого значення</t>
  </si>
  <si>
    <t>Стіжоцьке лісництво</t>
  </si>
  <si>
    <t>«Стіжоцькі чорниці №1», ботанічний заказник місцевого значення</t>
  </si>
  <si>
    <t>«Стіжоцькі чорниці №2», ботанічний заказник місцевого значення</t>
  </si>
  <si>
    <t>«Заброддя», загально-зоологічний заказник місцевого значення</t>
  </si>
  <si>
    <t>«Білокременецький», загально-зоологічний заказник місцевого значення</t>
  </si>
  <si>
    <t>«Скит», загально-зоологічний заказник місцевого значення</t>
  </si>
  <si>
    <t>«Воронуха», загально-зоологічний заказник місцевого значення</t>
  </si>
  <si>
    <t>«Вербовецький», загально-зоологічний заказник місцевого значення</t>
  </si>
  <si>
    <t>Забарівське лісництво</t>
  </si>
  <si>
    <t>«Котячин-Биківці», загально-зоологічний заказник місцевого значення</t>
  </si>
  <si>
    <t>«Зелений дуб-2», загально-зоологічний заказник місцевого значення</t>
  </si>
  <si>
    <t>«Волинський»,  загально-зоологічний заказник місцевого значення</t>
  </si>
  <si>
    <t xml:space="preserve"> Ланівецьке лісництво</t>
  </si>
  <si>
    <t xml:space="preserve"> «Березина» , заповідне лісове урочище місцевого значення</t>
  </si>
  <si>
    <t>«Білокриницька бучина №1», ботанічна пам’ятка природи місцевого значення</t>
  </si>
  <si>
    <t>«Білокриницька бучина №2», Підлісецьке лісництво</t>
  </si>
  <si>
    <t>«Білокриницька бучина №2», ботанічна пам’ятка природи місцевого значення</t>
  </si>
  <si>
    <t xml:space="preserve"> Стіжоцьке лісництво</t>
  </si>
  <si>
    <t>«Антонівський сосняк», ботанічна пам’ятка природи місцевого значення</t>
  </si>
  <si>
    <t>«Чайчинецька бучина», ботанічна пам’ятка природи місцевого значення</t>
  </si>
  <si>
    <t>«Кременецька бучина №1», ботанічна пам’ятка природи місцевого значення</t>
  </si>
  <si>
    <t>«Кременецька бучина №2»,  ботанічна пам’ятка природи місцевого значення</t>
  </si>
  <si>
    <t>«Модриново-букові насадження», ботанічна пам’ятка природи місцевого значення</t>
  </si>
  <si>
    <t>«Бучина»,  ботанічна пам’ятка природи місцевого значення</t>
  </si>
  <si>
    <t>«Модриново-кленове насадження» ботанічна пам’ятка природи місцевого значення</t>
  </si>
  <si>
    <t>«Забродівська діброва - 1» ботанічна пам’ятка природи місцевого значення</t>
  </si>
  <si>
    <t xml:space="preserve"> Підлісецьке лісництво </t>
  </si>
  <si>
    <t>«Забродівська діброва - 2», ботанічна пам’ятка природи місцевого значення</t>
  </si>
  <si>
    <t>Суразьке лісництво</t>
  </si>
  <si>
    <t>«Діброва зелений дуб» ,  ботанічна пам’ятка природи місцевого значення</t>
  </si>
  <si>
    <t>«Стіжоцький сосняк», ботанічна пам’ятка природи місцевого значення</t>
  </si>
  <si>
    <t>«Гора Стіжок» , геологічна пам’ятка природи місцевого значення</t>
  </si>
  <si>
    <t>«Данилова гора» , геологічна пам’ятка природи місцевого значення</t>
  </si>
  <si>
    <t>«Гора Уніяс», геологічна пам’ятка природи місцевого значення</t>
  </si>
  <si>
    <t>«Скелі Словацького»,  геологічна пам’ятка природи місцевого значення</t>
  </si>
  <si>
    <t>«Сосна пірамідальна»,  ботанічна пам’ятка природи місцевого значення</t>
  </si>
  <si>
    <t>«Дуби Т.Г.Шевченка» , ботанічна пам’ятка природи місцевого значення</t>
  </si>
  <si>
    <t>«Сосна Лесі Українки», ботанічна пам’ятка природи місцевого значення</t>
  </si>
  <si>
    <t>«Сосна чорна», ботанічна пам’ятка природи місцевого значення</t>
  </si>
  <si>
    <t xml:space="preserve"> Забарівське лісництво</t>
  </si>
  <si>
    <t>«Дуб звичайний", ботанічна пам’ятка природи місцевого значення</t>
  </si>
  <si>
    <t>«Суразький дуб»,ботанічна пам’ятка природи місцевого значення</t>
  </si>
  <si>
    <t>«Сосна звичайна», ботанічна пам’ятка природи місцевого значення</t>
  </si>
  <si>
    <t>«Модрина європейська», ботанічна пам’ятка природи місцевого значення</t>
  </si>
  <si>
    <t>«Суразький дендропарк ім. Дубровинського», дендропарк місцевого значення</t>
  </si>
  <si>
    <t>«Національний природний парк Кременецькі гори», національний природний парк (зона регульованої рекреації)</t>
  </si>
  <si>
    <t xml:space="preserve">Підлісецьке лісництво </t>
  </si>
  <si>
    <t>Планування стратегій господарювання та заходів щодо підтримки та/або збагачення визначених ОЦЗ                          ДП «Кременецький лісгосп»</t>
  </si>
  <si>
    <t>Джерело святого Анфілохія</t>
  </si>
  <si>
    <t>ділянка релігійної важливості</t>
  </si>
  <si>
    <t>Церква Святого Духа</t>
  </si>
  <si>
    <t>Антонівецьке кладовище</t>
  </si>
  <si>
    <t>-</t>
  </si>
  <si>
    <t>Джерело святого Анфілохія, ділянка релігійної важливості</t>
  </si>
  <si>
    <t>Церква Святого Духа, ділянка релігійної важливості</t>
  </si>
  <si>
    <t>Антонівецьке кладовище, ділянка релігійної важливості</t>
  </si>
  <si>
    <t>1,2,3,7,8</t>
  </si>
  <si>
    <t>1-6</t>
  </si>
  <si>
    <t>1-11</t>
  </si>
  <si>
    <t>1-18</t>
  </si>
  <si>
    <t>1-23;32;33</t>
  </si>
  <si>
    <t xml:space="preserve">заборонені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</si>
</sst>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MS Reference Sans Serif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left" wrapText="1"/>
    </xf>
    <xf numFmtId="49" fontId="0" fillId="0" borderId="3" xfId="0" applyNumberFormat="1" applyBorder="1"/>
    <xf numFmtId="1" fontId="0" fillId="0" borderId="0" xfId="0" applyNumberFormat="1"/>
    <xf numFmtId="164" fontId="0" fillId="0" borderId="3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2" fontId="0" fillId="0" borderId="0" xfId="0" applyNumberFormat="1"/>
    <xf numFmtId="0" fontId="5" fillId="0" borderId="0" xfId="0" applyFont="1"/>
    <xf numFmtId="0" fontId="5" fillId="0" borderId="3" xfId="0" applyFont="1" applyBorder="1" applyAlignment="1"/>
    <xf numFmtId="0" fontId="0" fillId="0" borderId="4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/>
    <xf numFmtId="49" fontId="5" fillId="0" borderId="3" xfId="0" applyNumberFormat="1" applyFont="1" applyBorder="1"/>
    <xf numFmtId="164" fontId="5" fillId="0" borderId="3" xfId="0" applyNumberFormat="1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/>
    <xf numFmtId="164" fontId="7" fillId="0" borderId="3" xfId="0" applyNumberFormat="1" applyFont="1" applyBorder="1"/>
    <xf numFmtId="0" fontId="0" fillId="0" borderId="3" xfId="0" applyBorder="1" applyAlignment="1">
      <alignment wrapText="1"/>
    </xf>
    <xf numFmtId="0" fontId="5" fillId="0" borderId="8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5" fillId="0" borderId="3" xfId="0" applyFont="1" applyBorder="1" applyAlignment="1">
      <alignment horizontal="center"/>
    </xf>
    <xf numFmtId="0" fontId="0" fillId="2" borderId="3" xfId="0" applyFill="1" applyBorder="1"/>
    <xf numFmtId="49" fontId="0" fillId="2" borderId="3" xfId="0" applyNumberFormat="1" applyFill="1" applyBorder="1"/>
    <xf numFmtId="0" fontId="8" fillId="0" borderId="3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11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49" fontId="8" fillId="0" borderId="3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/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" xfId="0" applyFont="1" applyBorder="1"/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3" xfId="0" applyNumberFormat="1" applyFont="1" applyBorder="1"/>
    <xf numFmtId="0" fontId="11" fillId="0" borderId="3" xfId="0" applyFont="1" applyBorder="1" applyAlignment="1">
      <alignment horizontal="center"/>
    </xf>
    <xf numFmtId="49" fontId="11" fillId="0" borderId="3" xfId="0" applyNumberFormat="1" applyFont="1" applyBorder="1"/>
    <xf numFmtId="164" fontId="11" fillId="0" borderId="3" xfId="0" applyNumberFormat="1" applyFont="1" applyBorder="1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8" fillId="2" borderId="3" xfId="0" applyFont="1" applyFill="1" applyBorder="1"/>
    <xf numFmtId="49" fontId="8" fillId="2" borderId="3" xfId="0" applyNumberFormat="1" applyFont="1" applyFill="1" applyBorder="1"/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topLeftCell="A115" zoomScaleNormal="100" workbookViewId="0">
      <selection activeCell="D141" sqref="D141"/>
    </sheetView>
  </sheetViews>
  <sheetFormatPr defaultRowHeight="15" x14ac:dyDescent="0.25"/>
  <cols>
    <col min="1" max="1" width="29.7109375" customWidth="1"/>
    <col min="2" max="2" width="24.42578125" customWidth="1"/>
    <col min="3" max="3" width="26" customWidth="1"/>
    <col min="4" max="4" width="19" customWidth="1"/>
    <col min="5" max="5" width="10.7109375" customWidth="1"/>
    <col min="6" max="6" width="11.7109375" customWidth="1"/>
  </cols>
  <sheetData>
    <row r="1" spans="1:9" x14ac:dyDescent="0.25">
      <c r="A1" s="1"/>
      <c r="B1" s="1"/>
      <c r="C1" s="1"/>
      <c r="D1" s="48" t="s">
        <v>0</v>
      </c>
      <c r="E1" s="48"/>
      <c r="F1" s="48"/>
    </row>
    <row r="2" spans="1:9" x14ac:dyDescent="0.25">
      <c r="A2" s="1"/>
      <c r="B2" s="1"/>
      <c r="C2" s="1"/>
      <c r="D2" s="48" t="s">
        <v>1</v>
      </c>
      <c r="E2" s="48"/>
      <c r="F2" s="48"/>
    </row>
    <row r="3" spans="1:9" x14ac:dyDescent="0.25">
      <c r="A3" s="1"/>
      <c r="B3" s="1"/>
      <c r="C3" s="1"/>
      <c r="D3" s="48" t="s">
        <v>2</v>
      </c>
      <c r="E3" s="48"/>
      <c r="F3" s="48"/>
    </row>
    <row r="4" spans="1:9" x14ac:dyDescent="0.25">
      <c r="A4" s="1"/>
      <c r="B4" s="1"/>
      <c r="C4" s="1"/>
      <c r="D4" s="48"/>
      <c r="E4" s="48"/>
      <c r="F4" s="48"/>
    </row>
    <row r="5" spans="1:9" x14ac:dyDescent="0.25">
      <c r="A5" s="1"/>
      <c r="B5" s="1"/>
      <c r="C5" s="1"/>
      <c r="D5" s="1"/>
      <c r="E5" s="1"/>
      <c r="F5" s="1"/>
    </row>
    <row r="6" spans="1:9" ht="18.75" x14ac:dyDescent="0.25">
      <c r="A6" s="49" t="s">
        <v>3</v>
      </c>
      <c r="B6" s="49"/>
      <c r="C6" s="49"/>
      <c r="D6" s="49"/>
      <c r="E6" s="50"/>
      <c r="F6" s="49"/>
    </row>
    <row r="7" spans="1:9" x14ac:dyDescent="0.25">
      <c r="A7" s="57"/>
      <c r="B7" s="57"/>
      <c r="C7" s="57"/>
      <c r="D7" s="48"/>
      <c r="E7" s="57"/>
      <c r="F7" s="58"/>
    </row>
    <row r="8" spans="1:9" ht="30" x14ac:dyDescent="0.25">
      <c r="A8" s="150" t="s">
        <v>4</v>
      </c>
      <c r="B8" s="150" t="s">
        <v>5</v>
      </c>
      <c r="C8" s="151" t="s">
        <v>6</v>
      </c>
      <c r="D8" s="151" t="s">
        <v>7</v>
      </c>
      <c r="E8" s="150" t="s">
        <v>8</v>
      </c>
      <c r="F8" s="151" t="s">
        <v>9</v>
      </c>
    </row>
    <row r="9" spans="1:9" ht="33.75" customHeight="1" x14ac:dyDescent="0.25">
      <c r="A9" s="152" t="s">
        <v>10</v>
      </c>
      <c r="B9" s="152"/>
      <c r="C9" s="152"/>
      <c r="D9" s="152"/>
      <c r="E9" s="152"/>
      <c r="F9" s="152"/>
    </row>
    <row r="10" spans="1:9" ht="30" x14ac:dyDescent="0.25">
      <c r="A10" s="99" t="s">
        <v>13</v>
      </c>
      <c r="B10" s="153" t="s">
        <v>11</v>
      </c>
      <c r="C10" s="99" t="s">
        <v>12</v>
      </c>
      <c r="D10" s="100" t="s">
        <v>15</v>
      </c>
      <c r="E10" s="100"/>
      <c r="F10" s="101">
        <v>3864</v>
      </c>
    </row>
    <row r="11" spans="1:9" ht="30" x14ac:dyDescent="0.25">
      <c r="A11" s="99" t="s">
        <v>14</v>
      </c>
      <c r="B11" s="154"/>
      <c r="C11" s="99" t="s">
        <v>16</v>
      </c>
      <c r="D11" s="100">
        <v>141</v>
      </c>
      <c r="E11" s="100"/>
      <c r="F11" s="101">
        <v>105</v>
      </c>
      <c r="H11" s="5"/>
      <c r="I11" s="20"/>
    </row>
    <row r="12" spans="1:9" ht="15" customHeight="1" x14ac:dyDescent="0.25">
      <c r="A12" s="102" t="s">
        <v>14</v>
      </c>
      <c r="B12" s="154"/>
      <c r="C12" s="103" t="s">
        <v>17</v>
      </c>
      <c r="D12" s="100">
        <v>114</v>
      </c>
      <c r="E12" s="100">
        <v>39</v>
      </c>
      <c r="F12" s="104">
        <f>3.1+0.9+2+1.3</f>
        <v>7.3</v>
      </c>
    </row>
    <row r="13" spans="1:9" x14ac:dyDescent="0.25">
      <c r="A13" s="105"/>
      <c r="B13" s="154"/>
      <c r="C13" s="103"/>
      <c r="D13" s="100">
        <v>115</v>
      </c>
      <c r="E13" s="100"/>
      <c r="F13" s="100">
        <v>44</v>
      </c>
    </row>
    <row r="14" spans="1:9" x14ac:dyDescent="0.25">
      <c r="A14" s="105"/>
      <c r="B14" s="154"/>
      <c r="C14" s="103"/>
      <c r="D14" s="100">
        <v>127</v>
      </c>
      <c r="E14" s="100"/>
      <c r="F14" s="100">
        <v>95</v>
      </c>
    </row>
    <row r="15" spans="1:9" ht="30" customHeight="1" x14ac:dyDescent="0.25">
      <c r="A15" s="105"/>
      <c r="B15" s="154"/>
      <c r="C15" s="102" t="s">
        <v>128</v>
      </c>
      <c r="D15" s="100">
        <v>98</v>
      </c>
      <c r="E15" s="100" t="s">
        <v>18</v>
      </c>
      <c r="F15" s="100">
        <f>2.7+1.8</f>
        <v>4.5</v>
      </c>
    </row>
    <row r="16" spans="1:9" ht="18.75" customHeight="1" x14ac:dyDescent="0.25">
      <c r="A16" s="106"/>
      <c r="B16" s="154"/>
      <c r="C16" s="106"/>
      <c r="D16" s="101" t="s">
        <v>130</v>
      </c>
      <c r="E16" s="101"/>
      <c r="F16" s="107">
        <f>SUM(F12:F15)</f>
        <v>150.80000000000001</v>
      </c>
    </row>
    <row r="17" spans="1:6" ht="20.25" customHeight="1" x14ac:dyDescent="0.25">
      <c r="A17" s="102" t="s">
        <v>19</v>
      </c>
      <c r="B17" s="154"/>
      <c r="C17" s="102" t="s">
        <v>123</v>
      </c>
      <c r="D17" s="100">
        <v>52</v>
      </c>
      <c r="E17" s="100" t="s">
        <v>125</v>
      </c>
      <c r="F17" s="100">
        <v>9.6999999999999993</v>
      </c>
    </row>
    <row r="18" spans="1:6" ht="28.5" customHeight="1" x14ac:dyDescent="0.25">
      <c r="A18" s="105"/>
      <c r="B18" s="154"/>
      <c r="C18" s="105"/>
      <c r="D18" s="100">
        <v>55</v>
      </c>
      <c r="E18" s="100" t="s">
        <v>126</v>
      </c>
      <c r="F18" s="100">
        <v>8.6999999999999993</v>
      </c>
    </row>
    <row r="19" spans="1:6" ht="18.75" customHeight="1" x14ac:dyDescent="0.25">
      <c r="A19" s="106"/>
      <c r="B19" s="154"/>
      <c r="C19" s="106"/>
      <c r="D19" s="101" t="s">
        <v>130</v>
      </c>
      <c r="E19" s="101"/>
      <c r="F19" s="101">
        <f>SUM(F17:F18)</f>
        <v>18.399999999999999</v>
      </c>
    </row>
    <row r="20" spans="1:6" ht="43.5" customHeight="1" x14ac:dyDescent="0.25">
      <c r="A20" s="100" t="s">
        <v>19</v>
      </c>
      <c r="B20" s="154"/>
      <c r="C20" s="99" t="s">
        <v>124</v>
      </c>
      <c r="D20" s="100">
        <v>54</v>
      </c>
      <c r="E20" s="100" t="s">
        <v>127</v>
      </c>
      <c r="F20" s="101">
        <v>27.9</v>
      </c>
    </row>
    <row r="21" spans="1:6" ht="30" x14ac:dyDescent="0.25">
      <c r="A21" s="100" t="s">
        <v>19</v>
      </c>
      <c r="B21" s="154"/>
      <c r="C21" s="99" t="s">
        <v>20</v>
      </c>
      <c r="D21" s="100">
        <v>8</v>
      </c>
      <c r="E21" s="100"/>
      <c r="F21" s="101">
        <v>54</v>
      </c>
    </row>
    <row r="22" spans="1:6" ht="23.25" customHeight="1" x14ac:dyDescent="0.25">
      <c r="A22" s="102" t="s">
        <v>19</v>
      </c>
      <c r="B22" s="154"/>
      <c r="C22" s="102" t="s">
        <v>22</v>
      </c>
      <c r="D22" s="100">
        <v>20</v>
      </c>
      <c r="E22" s="100"/>
      <c r="F22" s="100">
        <v>40</v>
      </c>
    </row>
    <row r="23" spans="1:6" ht="27.75" customHeight="1" x14ac:dyDescent="0.25">
      <c r="A23" s="105"/>
      <c r="B23" s="154"/>
      <c r="C23" s="105"/>
      <c r="D23" s="100">
        <v>21</v>
      </c>
      <c r="E23" s="100" t="s">
        <v>23</v>
      </c>
      <c r="F23" s="100">
        <v>21</v>
      </c>
    </row>
    <row r="24" spans="1:6" ht="16.5" customHeight="1" x14ac:dyDescent="0.25">
      <c r="A24" s="106"/>
      <c r="B24" s="154"/>
      <c r="C24" s="106"/>
      <c r="D24" s="101" t="s">
        <v>130</v>
      </c>
      <c r="E24" s="101"/>
      <c r="F24" s="101">
        <f>SUM(F22:F23)</f>
        <v>61</v>
      </c>
    </row>
    <row r="25" spans="1:6" ht="30" x14ac:dyDescent="0.25">
      <c r="A25" s="100" t="s">
        <v>19</v>
      </c>
      <c r="B25" s="154"/>
      <c r="C25" s="99" t="s">
        <v>21</v>
      </c>
      <c r="D25" s="100">
        <v>9</v>
      </c>
      <c r="E25" s="100"/>
      <c r="F25" s="101">
        <v>41</v>
      </c>
    </row>
    <row r="26" spans="1:6" ht="30" x14ac:dyDescent="0.25">
      <c r="A26" s="100" t="s">
        <v>24</v>
      </c>
      <c r="B26" s="154"/>
      <c r="C26" s="99" t="s">
        <v>25</v>
      </c>
      <c r="D26" s="108" t="s">
        <v>26</v>
      </c>
      <c r="E26" s="100"/>
      <c r="F26" s="101">
        <v>435</v>
      </c>
    </row>
    <row r="27" spans="1:6" ht="38.25" customHeight="1" x14ac:dyDescent="0.25">
      <c r="A27" s="102" t="s">
        <v>24</v>
      </c>
      <c r="B27" s="154"/>
      <c r="C27" s="109" t="s">
        <v>27</v>
      </c>
      <c r="D27" s="100" t="s">
        <v>29</v>
      </c>
      <c r="E27" s="100"/>
      <c r="F27" s="101">
        <f>48+50+42+35+48+47+100</f>
        <v>370</v>
      </c>
    </row>
    <row r="28" spans="1:6" ht="30" x14ac:dyDescent="0.25">
      <c r="A28" s="106"/>
      <c r="B28" s="154"/>
      <c r="C28" s="99" t="s">
        <v>28</v>
      </c>
      <c r="D28" s="100">
        <v>97</v>
      </c>
      <c r="E28" s="100"/>
      <c r="F28" s="101">
        <v>87</v>
      </c>
    </row>
    <row r="29" spans="1:6" ht="30" x14ac:dyDescent="0.25">
      <c r="A29" s="100" t="s">
        <v>30</v>
      </c>
      <c r="B29" s="154"/>
      <c r="C29" s="99" t="s">
        <v>32</v>
      </c>
      <c r="D29" s="100" t="s">
        <v>31</v>
      </c>
      <c r="E29" s="100"/>
      <c r="F29" s="101">
        <v>468</v>
      </c>
    </row>
    <row r="30" spans="1:6" ht="30" x14ac:dyDescent="0.25">
      <c r="A30" s="100" t="s">
        <v>24</v>
      </c>
      <c r="B30" s="154"/>
      <c r="C30" s="99" t="s">
        <v>34</v>
      </c>
      <c r="D30" s="100" t="s">
        <v>33</v>
      </c>
      <c r="E30" s="100"/>
      <c r="F30" s="101">
        <v>537</v>
      </c>
    </row>
    <row r="31" spans="1:6" ht="30" x14ac:dyDescent="0.25">
      <c r="A31" s="100" t="s">
        <v>24</v>
      </c>
      <c r="B31" s="154"/>
      <c r="C31" s="99" t="s">
        <v>36</v>
      </c>
      <c r="D31" s="100" t="s">
        <v>35</v>
      </c>
      <c r="E31" s="100"/>
      <c r="F31" s="101">
        <v>178</v>
      </c>
    </row>
    <row r="32" spans="1:6" ht="30" x14ac:dyDescent="0.25">
      <c r="A32" s="100" t="s">
        <v>24</v>
      </c>
      <c r="B32" s="154"/>
      <c r="C32" s="99" t="s">
        <v>38</v>
      </c>
      <c r="D32" s="100" t="s">
        <v>37</v>
      </c>
      <c r="E32" s="100"/>
      <c r="F32" s="101">
        <v>178</v>
      </c>
    </row>
    <row r="33" spans="1:6" ht="30" x14ac:dyDescent="0.25">
      <c r="A33" s="100" t="s">
        <v>24</v>
      </c>
      <c r="B33" s="154"/>
      <c r="C33" s="99" t="s">
        <v>39</v>
      </c>
      <c r="D33" s="108" t="s">
        <v>40</v>
      </c>
      <c r="E33" s="100"/>
      <c r="F33" s="101">
        <v>518</v>
      </c>
    </row>
    <row r="34" spans="1:6" ht="30" x14ac:dyDescent="0.25">
      <c r="A34" s="100" t="s">
        <v>24</v>
      </c>
      <c r="B34" s="154"/>
      <c r="C34" s="99" t="s">
        <v>41</v>
      </c>
      <c r="D34" s="108" t="s">
        <v>131</v>
      </c>
      <c r="E34" s="108"/>
      <c r="F34" s="101">
        <v>689</v>
      </c>
    </row>
    <row r="35" spans="1:6" ht="30" x14ac:dyDescent="0.25">
      <c r="A35" s="100" t="s">
        <v>42</v>
      </c>
      <c r="B35" s="154"/>
      <c r="C35" s="99" t="s">
        <v>43</v>
      </c>
      <c r="D35" s="108" t="s">
        <v>44</v>
      </c>
      <c r="E35" s="108" t="s">
        <v>45</v>
      </c>
      <c r="F35" s="101">
        <v>14.5</v>
      </c>
    </row>
    <row r="36" spans="1:6" ht="25.5" customHeight="1" x14ac:dyDescent="0.25">
      <c r="A36" s="102" t="s">
        <v>46</v>
      </c>
      <c r="B36" s="154"/>
      <c r="C36" s="102" t="s">
        <v>47</v>
      </c>
      <c r="D36" s="108" t="s">
        <v>50</v>
      </c>
      <c r="E36" s="108" t="s">
        <v>49</v>
      </c>
      <c r="F36" s="100">
        <v>1.6</v>
      </c>
    </row>
    <row r="37" spans="1:6" ht="21" customHeight="1" x14ac:dyDescent="0.25">
      <c r="A37" s="105"/>
      <c r="B37" s="154"/>
      <c r="C37" s="105"/>
      <c r="D37" s="108" t="s">
        <v>52</v>
      </c>
      <c r="E37" s="108" t="s">
        <v>51</v>
      </c>
      <c r="F37" s="100">
        <f>2.6+1.6+2.9+1</f>
        <v>8.1</v>
      </c>
    </row>
    <row r="38" spans="1:6" ht="21" customHeight="1" x14ac:dyDescent="0.25">
      <c r="A38" s="106"/>
      <c r="B38" s="154"/>
      <c r="C38" s="106"/>
      <c r="D38" s="110" t="s">
        <v>130</v>
      </c>
      <c r="E38" s="110"/>
      <c r="F38" s="101">
        <f>SUM(F36:F37)</f>
        <v>9.6999999999999993</v>
      </c>
    </row>
    <row r="39" spans="1:6" ht="21" customHeight="1" x14ac:dyDescent="0.25">
      <c r="A39" s="102" t="s">
        <v>46</v>
      </c>
      <c r="B39" s="154"/>
      <c r="C39" s="102" t="s">
        <v>203</v>
      </c>
      <c r="D39" s="108" t="s">
        <v>50</v>
      </c>
      <c r="E39" s="108" t="s">
        <v>53</v>
      </c>
      <c r="F39" s="100">
        <v>0.6</v>
      </c>
    </row>
    <row r="40" spans="1:6" ht="21" customHeight="1" x14ac:dyDescent="0.25">
      <c r="A40" s="105"/>
      <c r="B40" s="154"/>
      <c r="C40" s="105"/>
      <c r="D40" s="108" t="s">
        <v>52</v>
      </c>
      <c r="E40" s="108" t="s">
        <v>54</v>
      </c>
      <c r="F40" s="100">
        <v>7</v>
      </c>
    </row>
    <row r="41" spans="1:6" ht="21" customHeight="1" x14ac:dyDescent="0.25">
      <c r="A41" s="106"/>
      <c r="B41" s="154"/>
      <c r="C41" s="106"/>
      <c r="D41" s="110" t="s">
        <v>130</v>
      </c>
      <c r="E41" s="110"/>
      <c r="F41" s="101">
        <f>SUM(F39:F40)</f>
        <v>7.6</v>
      </c>
    </row>
    <row r="42" spans="1:6" ht="30" x14ac:dyDescent="0.25">
      <c r="A42" s="100" t="s">
        <v>46</v>
      </c>
      <c r="B42" s="154"/>
      <c r="C42" s="99" t="s">
        <v>57</v>
      </c>
      <c r="D42" s="108" t="s">
        <v>55</v>
      </c>
      <c r="E42" s="108" t="s">
        <v>56</v>
      </c>
      <c r="F42" s="101">
        <v>13</v>
      </c>
    </row>
    <row r="43" spans="1:6" ht="35.25" customHeight="1" x14ac:dyDescent="0.25">
      <c r="A43" s="100" t="s">
        <v>46</v>
      </c>
      <c r="B43" s="154"/>
      <c r="C43" s="99" t="s">
        <v>58</v>
      </c>
      <c r="D43" s="108" t="s">
        <v>59</v>
      </c>
      <c r="E43" s="108" t="s">
        <v>60</v>
      </c>
      <c r="F43" s="101">
        <v>1.9</v>
      </c>
    </row>
    <row r="44" spans="1:6" ht="45" x14ac:dyDescent="0.25">
      <c r="A44" s="100" t="s">
        <v>61</v>
      </c>
      <c r="B44" s="154"/>
      <c r="C44" s="99" t="s">
        <v>62</v>
      </c>
      <c r="D44" s="108" t="s">
        <v>63</v>
      </c>
      <c r="E44" s="108" t="s">
        <v>64</v>
      </c>
      <c r="F44" s="101">
        <v>0.8</v>
      </c>
    </row>
    <row r="45" spans="1:6" ht="22.5" customHeight="1" x14ac:dyDescent="0.25">
      <c r="A45" s="102" t="s">
        <v>61</v>
      </c>
      <c r="B45" s="154"/>
      <c r="C45" s="102" t="s">
        <v>65</v>
      </c>
      <c r="D45" s="108" t="s">
        <v>66</v>
      </c>
      <c r="E45" s="108" t="s">
        <v>64</v>
      </c>
      <c r="F45" s="111">
        <v>3.2</v>
      </c>
    </row>
    <row r="46" spans="1:6" ht="24" customHeight="1" x14ac:dyDescent="0.25">
      <c r="A46" s="105"/>
      <c r="B46" s="154"/>
      <c r="C46" s="105"/>
      <c r="D46" s="108" t="s">
        <v>67</v>
      </c>
      <c r="E46" s="108" t="s">
        <v>68</v>
      </c>
      <c r="F46" s="111">
        <f>2.1+1.5</f>
        <v>3.6</v>
      </c>
    </row>
    <row r="47" spans="1:6" ht="24" customHeight="1" x14ac:dyDescent="0.25">
      <c r="A47" s="106"/>
      <c r="B47" s="154"/>
      <c r="C47" s="106"/>
      <c r="D47" s="110" t="s">
        <v>130</v>
      </c>
      <c r="E47" s="110"/>
      <c r="F47" s="112">
        <f>SUM(F45:F46)</f>
        <v>6.8000000000000007</v>
      </c>
    </row>
    <row r="48" spans="1:6" ht="45" x14ac:dyDescent="0.25">
      <c r="A48" s="100" t="s">
        <v>46</v>
      </c>
      <c r="B48" s="154"/>
      <c r="C48" s="99" t="s">
        <v>70</v>
      </c>
      <c r="D48" s="108" t="s">
        <v>63</v>
      </c>
      <c r="E48" s="108" t="s">
        <v>69</v>
      </c>
      <c r="F48" s="101">
        <v>3.8</v>
      </c>
    </row>
    <row r="49" spans="1:6" ht="30" x14ac:dyDescent="0.25">
      <c r="A49" s="100" t="s">
        <v>61</v>
      </c>
      <c r="B49" s="154"/>
      <c r="C49" s="99" t="s">
        <v>71</v>
      </c>
      <c r="D49" s="108" t="s">
        <v>59</v>
      </c>
      <c r="E49" s="108" t="s">
        <v>72</v>
      </c>
      <c r="F49" s="101">
        <v>4</v>
      </c>
    </row>
    <row r="50" spans="1:6" ht="45" x14ac:dyDescent="0.25">
      <c r="A50" s="100" t="s">
        <v>46</v>
      </c>
      <c r="B50" s="154"/>
      <c r="C50" s="99" t="s">
        <v>75</v>
      </c>
      <c r="D50" s="108" t="s">
        <v>73</v>
      </c>
      <c r="E50" s="108" t="s">
        <v>74</v>
      </c>
      <c r="F50" s="101">
        <v>1.6</v>
      </c>
    </row>
    <row r="51" spans="1:6" ht="30" x14ac:dyDescent="0.25">
      <c r="A51" s="100" t="s">
        <v>61</v>
      </c>
      <c r="B51" s="154"/>
      <c r="C51" s="99" t="s">
        <v>78</v>
      </c>
      <c r="D51" s="108" t="s">
        <v>76</v>
      </c>
      <c r="E51" s="108" t="s">
        <v>77</v>
      </c>
      <c r="F51" s="101">
        <v>9.1999999999999993</v>
      </c>
    </row>
    <row r="52" spans="1:6" ht="30" x14ac:dyDescent="0.25">
      <c r="A52" s="100" t="s">
        <v>61</v>
      </c>
      <c r="B52" s="154"/>
      <c r="C52" s="99" t="s">
        <v>79</v>
      </c>
      <c r="D52" s="108" t="s">
        <v>72</v>
      </c>
      <c r="E52" s="108" t="s">
        <v>72</v>
      </c>
      <c r="F52" s="101">
        <v>7.3</v>
      </c>
    </row>
    <row r="53" spans="1:6" ht="30" x14ac:dyDescent="0.25">
      <c r="A53" s="100" t="s">
        <v>61</v>
      </c>
      <c r="B53" s="154"/>
      <c r="C53" s="99" t="s">
        <v>80</v>
      </c>
      <c r="D53" s="108" t="s">
        <v>81</v>
      </c>
      <c r="E53" s="108" t="s">
        <v>54</v>
      </c>
      <c r="F53" s="101">
        <v>4.5</v>
      </c>
    </row>
    <row r="54" spans="1:6" ht="30" x14ac:dyDescent="0.25">
      <c r="A54" s="100" t="s">
        <v>46</v>
      </c>
      <c r="B54" s="154"/>
      <c r="C54" s="99" t="s">
        <v>82</v>
      </c>
      <c r="D54" s="113" t="s">
        <v>132</v>
      </c>
      <c r="E54" s="113" t="s">
        <v>133</v>
      </c>
      <c r="F54" s="101">
        <v>23</v>
      </c>
    </row>
    <row r="55" spans="1:6" ht="18.75" customHeight="1" x14ac:dyDescent="0.25">
      <c r="A55" s="102" t="s">
        <v>83</v>
      </c>
      <c r="B55" s="154"/>
      <c r="C55" s="102" t="s">
        <v>84</v>
      </c>
      <c r="D55" s="108" t="s">
        <v>48</v>
      </c>
      <c r="E55" s="108" t="s">
        <v>85</v>
      </c>
      <c r="F55" s="100">
        <f>2.3+0.3+1.1+2.5</f>
        <v>6.1999999999999993</v>
      </c>
    </row>
    <row r="56" spans="1:6" x14ac:dyDescent="0.25">
      <c r="A56" s="105"/>
      <c r="B56" s="154"/>
      <c r="C56" s="105"/>
      <c r="D56" s="108" t="s">
        <v>87</v>
      </c>
      <c r="E56" s="108" t="s">
        <v>86</v>
      </c>
      <c r="F56" s="100">
        <v>3.6</v>
      </c>
    </row>
    <row r="57" spans="1:6" x14ac:dyDescent="0.25">
      <c r="A57" s="106"/>
      <c r="B57" s="154"/>
      <c r="C57" s="106"/>
      <c r="D57" s="110" t="s">
        <v>130</v>
      </c>
      <c r="E57" s="110"/>
      <c r="F57" s="101">
        <f>SUM(F55:F56)</f>
        <v>9.7999999999999989</v>
      </c>
    </row>
    <row r="58" spans="1:6" ht="30" x14ac:dyDescent="0.25">
      <c r="A58" s="100" t="s">
        <v>83</v>
      </c>
      <c r="B58" s="154"/>
      <c r="C58" s="99" t="s">
        <v>88</v>
      </c>
      <c r="D58" s="108" t="s">
        <v>89</v>
      </c>
      <c r="E58" s="108" t="s">
        <v>90</v>
      </c>
      <c r="F58" s="101">
        <v>11.2</v>
      </c>
    </row>
    <row r="59" spans="1:6" ht="16.5" customHeight="1" x14ac:dyDescent="0.25">
      <c r="A59" s="102" t="s">
        <v>83</v>
      </c>
      <c r="B59" s="154"/>
      <c r="C59" s="114" t="s">
        <v>95</v>
      </c>
      <c r="D59" s="108" t="s">
        <v>91</v>
      </c>
      <c r="E59" s="108" t="s">
        <v>92</v>
      </c>
      <c r="F59" s="100">
        <v>5.2</v>
      </c>
    </row>
    <row r="60" spans="1:6" ht="16.5" customHeight="1" x14ac:dyDescent="0.25">
      <c r="A60" s="105"/>
      <c r="B60" s="154"/>
      <c r="C60" s="115"/>
      <c r="D60" s="108" t="s">
        <v>93</v>
      </c>
      <c r="E60" s="108" t="s">
        <v>94</v>
      </c>
      <c r="F60" s="100">
        <v>1.1000000000000001</v>
      </c>
    </row>
    <row r="61" spans="1:6" ht="16.5" customHeight="1" x14ac:dyDescent="0.25">
      <c r="A61" s="106"/>
      <c r="B61" s="154"/>
      <c r="C61" s="116"/>
      <c r="D61" s="110" t="s">
        <v>130</v>
      </c>
      <c r="E61" s="110"/>
      <c r="F61" s="101">
        <f>SUM(F59:F60)</f>
        <v>6.3000000000000007</v>
      </c>
    </row>
    <row r="62" spans="1:6" ht="30" x14ac:dyDescent="0.25">
      <c r="A62" s="100" t="s">
        <v>83</v>
      </c>
      <c r="B62" s="154"/>
      <c r="C62" s="99" t="s">
        <v>96</v>
      </c>
      <c r="D62" s="108" t="s">
        <v>67</v>
      </c>
      <c r="E62" s="108" t="s">
        <v>97</v>
      </c>
      <c r="F62" s="101">
        <v>1</v>
      </c>
    </row>
    <row r="63" spans="1:6" ht="30" x14ac:dyDescent="0.25">
      <c r="A63" s="100" t="s">
        <v>46</v>
      </c>
      <c r="B63" s="154"/>
      <c r="C63" s="99" t="s">
        <v>99</v>
      </c>
      <c r="D63" s="108" t="s">
        <v>98</v>
      </c>
      <c r="E63" s="108" t="s">
        <v>72</v>
      </c>
      <c r="F63" s="101">
        <v>0.1</v>
      </c>
    </row>
    <row r="64" spans="1:6" ht="30" x14ac:dyDescent="0.25">
      <c r="A64" s="100" t="s">
        <v>46</v>
      </c>
      <c r="B64" s="154"/>
      <c r="C64" s="99" t="s">
        <v>102</v>
      </c>
      <c r="D64" s="108" t="s">
        <v>100</v>
      </c>
      <c r="E64" s="108" t="s">
        <v>101</v>
      </c>
      <c r="F64" s="101">
        <v>0.02</v>
      </c>
    </row>
    <row r="65" spans="1:8" ht="30" x14ac:dyDescent="0.25">
      <c r="A65" s="100" t="s">
        <v>46</v>
      </c>
      <c r="B65" s="154"/>
      <c r="C65" s="99" t="s">
        <v>105</v>
      </c>
      <c r="D65" s="108" t="s">
        <v>103</v>
      </c>
      <c r="E65" s="108" t="s">
        <v>104</v>
      </c>
      <c r="F65" s="101">
        <v>0.05</v>
      </c>
    </row>
    <row r="66" spans="1:8" ht="30" x14ac:dyDescent="0.25">
      <c r="A66" s="100" t="s">
        <v>46</v>
      </c>
      <c r="B66" s="154"/>
      <c r="C66" s="99" t="s">
        <v>106</v>
      </c>
      <c r="D66" s="108" t="s">
        <v>64</v>
      </c>
      <c r="E66" s="108" t="s">
        <v>98</v>
      </c>
      <c r="F66" s="101">
        <v>0.1</v>
      </c>
    </row>
    <row r="67" spans="1:8" ht="30" x14ac:dyDescent="0.25">
      <c r="A67" s="100" t="s">
        <v>46</v>
      </c>
      <c r="B67" s="154"/>
      <c r="C67" s="99" t="s">
        <v>108</v>
      </c>
      <c r="D67" s="108" t="s">
        <v>107</v>
      </c>
      <c r="E67" s="108" t="s">
        <v>56</v>
      </c>
      <c r="F67" s="101">
        <v>0.01</v>
      </c>
    </row>
    <row r="68" spans="1:8" ht="30" x14ac:dyDescent="0.25">
      <c r="A68" s="100" t="s">
        <v>46</v>
      </c>
      <c r="B68" s="154"/>
      <c r="C68" s="99" t="s">
        <v>108</v>
      </c>
      <c r="D68" s="117" t="s">
        <v>107</v>
      </c>
      <c r="E68" s="117" t="s">
        <v>64</v>
      </c>
      <c r="F68" s="118">
        <v>0.01</v>
      </c>
    </row>
    <row r="69" spans="1:8" ht="30" x14ac:dyDescent="0.25">
      <c r="A69" s="100" t="s">
        <v>46</v>
      </c>
      <c r="B69" s="154"/>
      <c r="C69" s="99" t="s">
        <v>109</v>
      </c>
      <c r="D69" s="117" t="s">
        <v>100</v>
      </c>
      <c r="E69" s="117" t="s">
        <v>101</v>
      </c>
      <c r="F69" s="118">
        <v>0.02</v>
      </c>
    </row>
    <row r="70" spans="1:8" ht="30" x14ac:dyDescent="0.25">
      <c r="A70" s="100" t="s">
        <v>46</v>
      </c>
      <c r="B70" s="154"/>
      <c r="C70" s="99" t="s">
        <v>111</v>
      </c>
      <c r="D70" s="117" t="s">
        <v>110</v>
      </c>
      <c r="E70" s="117" t="s">
        <v>101</v>
      </c>
      <c r="F70" s="118">
        <v>0.01</v>
      </c>
    </row>
    <row r="71" spans="1:8" ht="30" x14ac:dyDescent="0.25">
      <c r="A71" s="100" t="s">
        <v>46</v>
      </c>
      <c r="B71" s="154"/>
      <c r="C71" s="99" t="s">
        <v>111</v>
      </c>
      <c r="D71" s="117" t="s">
        <v>110</v>
      </c>
      <c r="E71" s="117" t="s">
        <v>56</v>
      </c>
      <c r="F71" s="118">
        <v>0.01</v>
      </c>
    </row>
    <row r="72" spans="1:8" ht="30" x14ac:dyDescent="0.25">
      <c r="A72" s="100" t="s">
        <v>46</v>
      </c>
      <c r="B72" s="154"/>
      <c r="C72" s="99" t="s">
        <v>113</v>
      </c>
      <c r="D72" s="117" t="s">
        <v>112</v>
      </c>
      <c r="E72" s="117" t="s">
        <v>104</v>
      </c>
      <c r="F72" s="118">
        <v>0.01</v>
      </c>
    </row>
    <row r="73" spans="1:8" ht="48.75" customHeight="1" x14ac:dyDescent="0.25">
      <c r="A73" s="100" t="s">
        <v>129</v>
      </c>
      <c r="B73" s="154"/>
      <c r="C73" s="99" t="s">
        <v>114</v>
      </c>
      <c r="D73" s="117" t="s">
        <v>100</v>
      </c>
      <c r="E73" s="117" t="s">
        <v>115</v>
      </c>
      <c r="F73" s="118">
        <v>4.7</v>
      </c>
    </row>
    <row r="74" spans="1:8" ht="24.75" customHeight="1" x14ac:dyDescent="0.25">
      <c r="A74" s="102" t="s">
        <v>116</v>
      </c>
      <c r="B74" s="154"/>
      <c r="C74" s="102" t="s">
        <v>117</v>
      </c>
      <c r="D74" s="117" t="s">
        <v>118</v>
      </c>
      <c r="E74" s="117"/>
      <c r="F74" s="119">
        <v>2474</v>
      </c>
    </row>
    <row r="75" spans="1:8" ht="24.75" customHeight="1" x14ac:dyDescent="0.25">
      <c r="A75" s="105"/>
      <c r="B75" s="154"/>
      <c r="C75" s="105"/>
      <c r="D75" s="117" t="s">
        <v>120</v>
      </c>
      <c r="E75" s="117"/>
      <c r="F75" s="119">
        <v>330.1</v>
      </c>
    </row>
    <row r="76" spans="1:8" ht="24.75" customHeight="1" x14ac:dyDescent="0.25">
      <c r="A76" s="106"/>
      <c r="B76" s="154"/>
      <c r="C76" s="106"/>
      <c r="D76" s="120" t="s">
        <v>130</v>
      </c>
      <c r="E76" s="120"/>
      <c r="F76" s="118">
        <f>SUM(F74:F75)</f>
        <v>2804.1</v>
      </c>
    </row>
    <row r="77" spans="1:8" ht="24" customHeight="1" x14ac:dyDescent="0.25">
      <c r="A77" s="102" t="s">
        <v>116</v>
      </c>
      <c r="B77" s="154"/>
      <c r="C77" s="102" t="s">
        <v>121</v>
      </c>
      <c r="D77" s="117" t="s">
        <v>122</v>
      </c>
      <c r="E77" s="117"/>
      <c r="F77" s="119">
        <v>732.1</v>
      </c>
    </row>
    <row r="78" spans="1:8" ht="26.25" customHeight="1" x14ac:dyDescent="0.25">
      <c r="A78" s="105"/>
      <c r="B78" s="154"/>
      <c r="C78" s="105"/>
      <c r="D78" s="119" t="s">
        <v>119</v>
      </c>
      <c r="E78" s="119"/>
      <c r="F78" s="119">
        <v>2222.3000000000002</v>
      </c>
    </row>
    <row r="79" spans="1:8" x14ac:dyDescent="0.25">
      <c r="A79" s="106"/>
      <c r="B79" s="155"/>
      <c r="C79" s="106"/>
      <c r="D79" s="118" t="s">
        <v>130</v>
      </c>
      <c r="E79" s="118"/>
      <c r="F79" s="118">
        <f>SUM(F77:F78)</f>
        <v>2954.4</v>
      </c>
      <c r="H79" s="21"/>
    </row>
    <row r="80" spans="1:8" x14ac:dyDescent="0.25">
      <c r="A80" s="121" t="s">
        <v>134</v>
      </c>
      <c r="B80" s="122"/>
      <c r="C80" s="123"/>
      <c r="D80" s="123"/>
      <c r="E80" s="123"/>
      <c r="F80" s="123">
        <v>13681.94</v>
      </c>
    </row>
    <row r="81" spans="1:7" ht="43.5" customHeight="1" x14ac:dyDescent="0.25">
      <c r="A81" s="152" t="s">
        <v>135</v>
      </c>
      <c r="B81" s="152"/>
      <c r="C81" s="152"/>
      <c r="D81" s="152"/>
      <c r="E81" s="152"/>
      <c r="F81" s="152"/>
    </row>
    <row r="82" spans="1:7" x14ac:dyDescent="0.25">
      <c r="A82" s="156" t="s">
        <v>136</v>
      </c>
      <c r="B82" s="156"/>
      <c r="C82" s="156"/>
      <c r="D82" s="156"/>
      <c r="E82" s="156"/>
      <c r="F82" s="156"/>
    </row>
    <row r="83" spans="1:7" ht="23.25" customHeight="1" x14ac:dyDescent="0.25">
      <c r="A83" s="152" t="s">
        <v>137</v>
      </c>
      <c r="B83" s="152"/>
      <c r="C83" s="152"/>
      <c r="D83" s="152"/>
      <c r="E83" s="152"/>
      <c r="F83" s="152"/>
    </row>
    <row r="84" spans="1:7" ht="30" x14ac:dyDescent="0.25">
      <c r="A84" s="124" t="s">
        <v>158</v>
      </c>
      <c r="B84" s="125" t="s">
        <v>139</v>
      </c>
      <c r="C84" s="87" t="s">
        <v>159</v>
      </c>
      <c r="D84" s="126">
        <v>22</v>
      </c>
      <c r="E84" s="126">
        <v>13</v>
      </c>
      <c r="F84" s="126">
        <v>1.9</v>
      </c>
    </row>
    <row r="85" spans="1:7" ht="30" x14ac:dyDescent="0.25">
      <c r="A85" s="127"/>
      <c r="B85" s="128"/>
      <c r="C85" s="87" t="s">
        <v>160</v>
      </c>
      <c r="D85" s="126">
        <v>121</v>
      </c>
      <c r="E85" s="126">
        <v>12</v>
      </c>
      <c r="F85" s="126">
        <v>1.8</v>
      </c>
    </row>
    <row r="86" spans="1:7" ht="30" x14ac:dyDescent="0.25">
      <c r="A86" s="127"/>
      <c r="B86" s="128"/>
      <c r="C86" s="87" t="s">
        <v>161</v>
      </c>
      <c r="D86" s="126">
        <v>88</v>
      </c>
      <c r="E86" s="126">
        <v>4</v>
      </c>
      <c r="F86" s="126">
        <v>7.3</v>
      </c>
    </row>
    <row r="87" spans="1:7" ht="30" x14ac:dyDescent="0.25">
      <c r="A87" s="127"/>
      <c r="B87" s="128"/>
      <c r="C87" s="87" t="s">
        <v>162</v>
      </c>
      <c r="D87" s="126">
        <v>52</v>
      </c>
      <c r="E87" s="126">
        <v>3</v>
      </c>
      <c r="F87" s="126">
        <v>13</v>
      </c>
    </row>
    <row r="88" spans="1:7" ht="14.25" customHeight="1" x14ac:dyDescent="0.25">
      <c r="A88" s="127"/>
      <c r="B88" s="128"/>
      <c r="C88" s="129" t="s">
        <v>163</v>
      </c>
      <c r="D88" s="126">
        <v>28</v>
      </c>
      <c r="E88" s="126">
        <v>6</v>
      </c>
      <c r="F88" s="126">
        <v>4.5</v>
      </c>
    </row>
    <row r="89" spans="1:7" x14ac:dyDescent="0.25">
      <c r="A89" s="130"/>
      <c r="B89" s="131"/>
      <c r="C89" s="132"/>
      <c r="D89" s="126">
        <v>66</v>
      </c>
      <c r="E89" s="126">
        <v>2</v>
      </c>
      <c r="F89" s="126">
        <v>11</v>
      </c>
    </row>
    <row r="90" spans="1:7" x14ac:dyDescent="0.25">
      <c r="A90" s="133" t="s">
        <v>134</v>
      </c>
      <c r="B90" s="134"/>
      <c r="C90" s="135"/>
      <c r="D90" s="135"/>
      <c r="E90" s="135"/>
      <c r="F90" s="135">
        <f>SUM(F84:F89)</f>
        <v>39.5</v>
      </c>
      <c r="G90" s="21"/>
    </row>
    <row r="91" spans="1:7" ht="30.75" customHeight="1" x14ac:dyDescent="0.25">
      <c r="A91" s="152" t="s">
        <v>138</v>
      </c>
      <c r="B91" s="157"/>
      <c r="C91" s="152"/>
      <c r="D91" s="152"/>
      <c r="E91" s="152"/>
      <c r="F91" s="152"/>
    </row>
    <row r="92" spans="1:7" ht="15" customHeight="1" x14ac:dyDescent="0.25">
      <c r="A92" s="158" t="s">
        <v>164</v>
      </c>
      <c r="B92" s="125" t="s">
        <v>139</v>
      </c>
      <c r="C92" s="126" t="s">
        <v>140</v>
      </c>
      <c r="D92" s="126">
        <v>58</v>
      </c>
      <c r="E92" s="126"/>
      <c r="F92" s="126">
        <v>15.8</v>
      </c>
    </row>
    <row r="93" spans="1:7" x14ac:dyDescent="0.25">
      <c r="A93" s="159"/>
      <c r="B93" s="128"/>
      <c r="C93" s="136" t="s">
        <v>143</v>
      </c>
      <c r="D93" s="126">
        <v>50</v>
      </c>
      <c r="E93" s="126"/>
      <c r="F93" s="126">
        <v>61</v>
      </c>
    </row>
    <row r="94" spans="1:7" x14ac:dyDescent="0.25">
      <c r="A94" s="159"/>
      <c r="B94" s="128"/>
      <c r="C94" s="137"/>
      <c r="D94" s="126">
        <v>51</v>
      </c>
      <c r="E94" s="126"/>
      <c r="F94" s="126">
        <v>15.6</v>
      </c>
    </row>
    <row r="95" spans="1:7" x14ac:dyDescent="0.25">
      <c r="A95" s="159"/>
      <c r="B95" s="128"/>
      <c r="C95" s="137"/>
      <c r="D95" s="126">
        <v>52</v>
      </c>
      <c r="E95" s="126"/>
      <c r="F95" s="126">
        <v>80</v>
      </c>
    </row>
    <row r="96" spans="1:7" x14ac:dyDescent="0.25">
      <c r="A96" s="159"/>
      <c r="B96" s="128"/>
      <c r="C96" s="137"/>
      <c r="D96" s="126">
        <v>53</v>
      </c>
      <c r="E96" s="126"/>
      <c r="F96" s="126">
        <v>75</v>
      </c>
    </row>
    <row r="97" spans="1:6" x14ac:dyDescent="0.25">
      <c r="A97" s="159"/>
      <c r="B97" s="128"/>
      <c r="C97" s="137"/>
      <c r="D97" s="126">
        <v>54</v>
      </c>
      <c r="E97" s="126"/>
      <c r="F97" s="126">
        <v>19.5</v>
      </c>
    </row>
    <row r="98" spans="1:6" x14ac:dyDescent="0.25">
      <c r="A98" s="159"/>
      <c r="B98" s="128"/>
      <c r="C98" s="137"/>
      <c r="D98" s="126">
        <v>55</v>
      </c>
      <c r="E98" s="126"/>
      <c r="F98" s="126">
        <v>17</v>
      </c>
    </row>
    <row r="99" spans="1:6" x14ac:dyDescent="0.25">
      <c r="A99" s="159"/>
      <c r="B99" s="128"/>
      <c r="C99" s="137"/>
      <c r="D99" s="126">
        <v>56</v>
      </c>
      <c r="E99" s="126"/>
      <c r="F99" s="126">
        <v>40</v>
      </c>
    </row>
    <row r="100" spans="1:6" x14ac:dyDescent="0.25">
      <c r="A100" s="159"/>
      <c r="B100" s="128"/>
      <c r="C100" s="137"/>
      <c r="D100" s="126">
        <v>57</v>
      </c>
      <c r="E100" s="126"/>
      <c r="F100" s="126">
        <v>33.4</v>
      </c>
    </row>
    <row r="101" spans="1:6" x14ac:dyDescent="0.25">
      <c r="A101" s="159"/>
      <c r="B101" s="128"/>
      <c r="C101" s="137"/>
      <c r="D101" s="126">
        <v>58</v>
      </c>
      <c r="E101" s="126"/>
      <c r="F101" s="126">
        <v>52.9</v>
      </c>
    </row>
    <row r="102" spans="1:6" x14ac:dyDescent="0.25">
      <c r="A102" s="159"/>
      <c r="B102" s="128"/>
      <c r="C102" s="137"/>
      <c r="D102" s="126">
        <v>59</v>
      </c>
      <c r="E102" s="126"/>
      <c r="F102" s="126">
        <v>77.5</v>
      </c>
    </row>
    <row r="103" spans="1:6" x14ac:dyDescent="0.25">
      <c r="A103" s="159"/>
      <c r="B103" s="128"/>
      <c r="C103" s="137"/>
      <c r="D103" s="126">
        <v>60</v>
      </c>
      <c r="E103" s="126">
        <v>5</v>
      </c>
      <c r="F103" s="126">
        <v>2.5</v>
      </c>
    </row>
    <row r="104" spans="1:6" x14ac:dyDescent="0.25">
      <c r="A104" s="159"/>
      <c r="B104" s="128"/>
      <c r="C104" s="137"/>
      <c r="D104" s="126">
        <v>61</v>
      </c>
      <c r="E104" s="126"/>
      <c r="F104" s="126">
        <v>20</v>
      </c>
    </row>
    <row r="105" spans="1:6" x14ac:dyDescent="0.25">
      <c r="A105" s="159"/>
      <c r="B105" s="128"/>
      <c r="C105" s="137"/>
      <c r="D105" s="126">
        <v>62</v>
      </c>
      <c r="E105" s="126"/>
      <c r="F105" s="126">
        <v>83</v>
      </c>
    </row>
    <row r="106" spans="1:6" x14ac:dyDescent="0.25">
      <c r="A106" s="159"/>
      <c r="B106" s="128"/>
      <c r="C106" s="137"/>
      <c r="D106" s="126">
        <v>63</v>
      </c>
      <c r="E106" s="126"/>
      <c r="F106" s="126">
        <v>6</v>
      </c>
    </row>
    <row r="107" spans="1:6" x14ac:dyDescent="0.25">
      <c r="A107" s="159"/>
      <c r="B107" s="128"/>
      <c r="C107" s="137"/>
      <c r="D107" s="126">
        <v>65</v>
      </c>
      <c r="E107" s="126"/>
      <c r="F107" s="126">
        <v>7</v>
      </c>
    </row>
    <row r="108" spans="1:6" x14ac:dyDescent="0.25">
      <c r="A108" s="159"/>
      <c r="B108" s="128"/>
      <c r="C108" s="138"/>
      <c r="D108" s="126">
        <v>66</v>
      </c>
      <c r="E108" s="126"/>
      <c r="F108" s="126">
        <v>8.4</v>
      </c>
    </row>
    <row r="109" spans="1:6" x14ac:dyDescent="0.25">
      <c r="A109" s="159"/>
      <c r="B109" s="128"/>
      <c r="C109" s="136" t="s">
        <v>148</v>
      </c>
      <c r="D109" s="126">
        <v>1</v>
      </c>
      <c r="E109" s="126" t="s">
        <v>149</v>
      </c>
      <c r="F109" s="126">
        <v>32</v>
      </c>
    </row>
    <row r="110" spans="1:6" x14ac:dyDescent="0.25">
      <c r="A110" s="159"/>
      <c r="B110" s="128"/>
      <c r="C110" s="137"/>
      <c r="D110" s="126">
        <v>4</v>
      </c>
      <c r="E110" s="126" t="s">
        <v>150</v>
      </c>
      <c r="F110" s="126">
        <v>7.5</v>
      </c>
    </row>
    <row r="111" spans="1:6" x14ac:dyDescent="0.25">
      <c r="A111" s="159"/>
      <c r="B111" s="128"/>
      <c r="C111" s="137"/>
      <c r="D111" s="126">
        <v>5</v>
      </c>
      <c r="E111" s="126" t="s">
        <v>151</v>
      </c>
      <c r="F111" s="126">
        <v>30</v>
      </c>
    </row>
    <row r="112" spans="1:6" x14ac:dyDescent="0.25">
      <c r="A112" s="159"/>
      <c r="B112" s="128"/>
      <c r="C112" s="137"/>
      <c r="D112" s="126">
        <v>80</v>
      </c>
      <c r="E112" s="126" t="s">
        <v>152</v>
      </c>
      <c r="F112" s="126">
        <v>9.4</v>
      </c>
    </row>
    <row r="113" spans="1:6" x14ac:dyDescent="0.25">
      <c r="A113" s="159"/>
      <c r="B113" s="128"/>
      <c r="C113" s="138"/>
      <c r="D113" s="126">
        <v>82</v>
      </c>
      <c r="E113" s="139" t="s">
        <v>153</v>
      </c>
      <c r="F113" s="126">
        <v>13.5</v>
      </c>
    </row>
    <row r="114" spans="1:6" x14ac:dyDescent="0.25">
      <c r="A114" s="160"/>
      <c r="B114" s="128"/>
      <c r="C114" s="140" t="s">
        <v>130</v>
      </c>
      <c r="D114" s="135"/>
      <c r="E114" s="141"/>
      <c r="F114" s="142">
        <f>SUM(F92:F113)</f>
        <v>706.99999999999989</v>
      </c>
    </row>
    <row r="115" spans="1:6" ht="15" customHeight="1" x14ac:dyDescent="0.25">
      <c r="A115" s="158" t="s">
        <v>165</v>
      </c>
      <c r="B115" s="128"/>
      <c r="C115" s="143" t="s">
        <v>140</v>
      </c>
      <c r="D115" s="126">
        <v>50</v>
      </c>
      <c r="E115" s="126" t="s">
        <v>141</v>
      </c>
      <c r="F115" s="126">
        <v>7</v>
      </c>
    </row>
    <row r="116" spans="1:6" x14ac:dyDescent="0.25">
      <c r="A116" s="159"/>
      <c r="B116" s="128"/>
      <c r="C116" s="144"/>
      <c r="D116" s="126">
        <v>53</v>
      </c>
      <c r="E116" s="126" t="s">
        <v>142</v>
      </c>
      <c r="F116" s="126">
        <v>13.8</v>
      </c>
    </row>
    <row r="117" spans="1:6" x14ac:dyDescent="0.25">
      <c r="A117" s="159"/>
      <c r="B117" s="128"/>
      <c r="C117" s="136" t="s">
        <v>143</v>
      </c>
      <c r="D117" s="126">
        <v>30</v>
      </c>
      <c r="E117" s="139" t="s">
        <v>144</v>
      </c>
      <c r="F117" s="126">
        <v>21</v>
      </c>
    </row>
    <row r="118" spans="1:6" x14ac:dyDescent="0.25">
      <c r="A118" s="159"/>
      <c r="B118" s="128"/>
      <c r="C118" s="137"/>
      <c r="D118" s="126">
        <v>35</v>
      </c>
      <c r="E118" s="139" t="s">
        <v>145</v>
      </c>
      <c r="F118" s="126">
        <v>58</v>
      </c>
    </row>
    <row r="119" spans="1:6" x14ac:dyDescent="0.25">
      <c r="A119" s="159"/>
      <c r="B119" s="128"/>
      <c r="C119" s="137"/>
      <c r="D119" s="126">
        <v>40</v>
      </c>
      <c r="E119" s="139" t="s">
        <v>146</v>
      </c>
      <c r="F119" s="126">
        <v>10</v>
      </c>
    </row>
    <row r="120" spans="1:6" x14ac:dyDescent="0.25">
      <c r="A120" s="159"/>
      <c r="B120" s="128"/>
      <c r="C120" s="138"/>
      <c r="D120" s="126">
        <v>43</v>
      </c>
      <c r="E120" s="139" t="s">
        <v>147</v>
      </c>
      <c r="F120" s="126">
        <v>32</v>
      </c>
    </row>
    <row r="121" spans="1:6" x14ac:dyDescent="0.25">
      <c r="A121" s="160"/>
      <c r="B121" s="128"/>
      <c r="C121" s="145" t="s">
        <v>130</v>
      </c>
      <c r="D121" s="135"/>
      <c r="E121" s="141"/>
      <c r="F121" s="135">
        <f>SUM(F115:F120)</f>
        <v>141.80000000000001</v>
      </c>
    </row>
    <row r="122" spans="1:6" ht="15" customHeight="1" x14ac:dyDescent="0.25">
      <c r="A122" s="158" t="s">
        <v>166</v>
      </c>
      <c r="B122" s="128"/>
      <c r="C122" s="136" t="s">
        <v>154</v>
      </c>
      <c r="D122" s="126">
        <v>54</v>
      </c>
      <c r="E122" s="146" t="s">
        <v>244</v>
      </c>
      <c r="F122" s="126">
        <v>21.8</v>
      </c>
    </row>
    <row r="123" spans="1:6" x14ac:dyDescent="0.25">
      <c r="A123" s="159"/>
      <c r="B123" s="128"/>
      <c r="C123" s="137"/>
      <c r="D123" s="126">
        <v>55</v>
      </c>
      <c r="E123" s="147" t="s">
        <v>245</v>
      </c>
      <c r="F123" s="126">
        <v>16.600000000000001</v>
      </c>
    </row>
    <row r="124" spans="1:6" x14ac:dyDescent="0.25">
      <c r="A124" s="159"/>
      <c r="B124" s="128"/>
      <c r="C124" s="137"/>
      <c r="D124" s="126">
        <v>56</v>
      </c>
      <c r="E124" s="147" t="s">
        <v>246</v>
      </c>
      <c r="F124" s="126">
        <v>20</v>
      </c>
    </row>
    <row r="125" spans="1:6" x14ac:dyDescent="0.25">
      <c r="A125" s="159"/>
      <c r="B125" s="128"/>
      <c r="C125" s="137"/>
      <c r="D125" s="126">
        <v>57</v>
      </c>
      <c r="E125" s="147" t="s">
        <v>247</v>
      </c>
      <c r="F125" s="126">
        <v>35.1</v>
      </c>
    </row>
    <row r="126" spans="1:6" x14ac:dyDescent="0.25">
      <c r="A126" s="159"/>
      <c r="B126" s="128"/>
      <c r="C126" s="138"/>
      <c r="D126" s="126">
        <v>58</v>
      </c>
      <c r="E126" s="147" t="s">
        <v>248</v>
      </c>
      <c r="F126" s="126">
        <v>27.2</v>
      </c>
    </row>
    <row r="127" spans="1:6" x14ac:dyDescent="0.25">
      <c r="A127" s="160"/>
      <c r="B127" s="131"/>
      <c r="C127" s="148" t="s">
        <v>130</v>
      </c>
      <c r="D127" s="135"/>
      <c r="E127" s="135"/>
      <c r="F127" s="135">
        <f>SUM(F122:F126)</f>
        <v>120.7</v>
      </c>
    </row>
    <row r="128" spans="1:6" x14ac:dyDescent="0.25">
      <c r="A128" s="161" t="s">
        <v>134</v>
      </c>
      <c r="B128" s="162"/>
      <c r="C128" s="135"/>
      <c r="D128" s="135"/>
      <c r="E128" s="135"/>
      <c r="F128" s="142">
        <f>F127+F121+F114</f>
        <v>969.49999999999989</v>
      </c>
    </row>
    <row r="129" spans="1:6" ht="48.75" customHeight="1" x14ac:dyDescent="0.25">
      <c r="A129" s="152" t="s">
        <v>155</v>
      </c>
      <c r="B129" s="152"/>
      <c r="C129" s="152"/>
      <c r="D129" s="152"/>
      <c r="E129" s="152"/>
      <c r="F129" s="152"/>
    </row>
    <row r="130" spans="1:6" ht="22.5" customHeight="1" x14ac:dyDescent="0.25">
      <c r="A130" s="152" t="s">
        <v>156</v>
      </c>
      <c r="B130" s="152"/>
      <c r="C130" s="152"/>
      <c r="D130" s="152"/>
      <c r="E130" s="152"/>
      <c r="F130" s="152"/>
    </row>
    <row r="131" spans="1:6" ht="48.75" customHeight="1" x14ac:dyDescent="0.25">
      <c r="A131" s="152" t="s">
        <v>157</v>
      </c>
      <c r="B131" s="156"/>
      <c r="C131" s="152"/>
      <c r="D131" s="152"/>
      <c r="E131" s="156"/>
      <c r="F131" s="156"/>
    </row>
    <row r="132" spans="1:6" x14ac:dyDescent="0.25">
      <c r="A132" s="91" t="s">
        <v>236</v>
      </c>
      <c r="B132" s="158" t="s">
        <v>237</v>
      </c>
      <c r="C132" s="91" t="s">
        <v>196</v>
      </c>
      <c r="D132" s="91">
        <v>23</v>
      </c>
      <c r="E132" s="91">
        <v>8</v>
      </c>
      <c r="F132" s="91">
        <v>0.3</v>
      </c>
    </row>
    <row r="133" spans="1:6" x14ac:dyDescent="0.25">
      <c r="A133" s="126" t="s">
        <v>238</v>
      </c>
      <c r="B133" s="159"/>
      <c r="C133" s="126" t="s">
        <v>148</v>
      </c>
      <c r="D133" s="126">
        <v>79</v>
      </c>
      <c r="E133" s="126">
        <v>9</v>
      </c>
      <c r="F133" s="149" t="s">
        <v>240</v>
      </c>
    </row>
    <row r="134" spans="1:6" x14ac:dyDescent="0.25">
      <c r="A134" s="126" t="s">
        <v>239</v>
      </c>
      <c r="B134" s="160"/>
      <c r="C134" s="126" t="s">
        <v>188</v>
      </c>
      <c r="D134" s="126">
        <v>96</v>
      </c>
      <c r="E134" s="126">
        <v>10</v>
      </c>
      <c r="F134" s="126">
        <v>1.5</v>
      </c>
    </row>
    <row r="135" spans="1:6" x14ac:dyDescent="0.25">
      <c r="A135" s="121" t="s">
        <v>134</v>
      </c>
      <c r="B135" s="122"/>
      <c r="C135" s="135"/>
      <c r="D135" s="135"/>
      <c r="E135" s="135"/>
      <c r="F135" s="135">
        <f>SUM(F132:F134)</f>
        <v>1.8</v>
      </c>
    </row>
  </sheetData>
  <mergeCells count="54">
    <mergeCell ref="A135:B135"/>
    <mergeCell ref="B132:B134"/>
    <mergeCell ref="A128:B128"/>
    <mergeCell ref="A80:B80"/>
    <mergeCell ref="A129:F129"/>
    <mergeCell ref="A130:F130"/>
    <mergeCell ref="A131:F131"/>
    <mergeCell ref="C115:C116"/>
    <mergeCell ref="C93:C108"/>
    <mergeCell ref="C109:C113"/>
    <mergeCell ref="C117:C120"/>
    <mergeCell ref="C122:C126"/>
    <mergeCell ref="A92:A114"/>
    <mergeCell ref="A122:A127"/>
    <mergeCell ref="A115:A121"/>
    <mergeCell ref="B92:B127"/>
    <mergeCell ref="A82:F82"/>
    <mergeCell ref="A83:F83"/>
    <mergeCell ref="A91:F91"/>
    <mergeCell ref="C77:C79"/>
    <mergeCell ref="A77:A79"/>
    <mergeCell ref="B10:B79"/>
    <mergeCell ref="A81:F81"/>
    <mergeCell ref="A55:A57"/>
    <mergeCell ref="C55:C57"/>
    <mergeCell ref="A59:A61"/>
    <mergeCell ref="C59:C61"/>
    <mergeCell ref="A74:A76"/>
    <mergeCell ref="C74:C76"/>
    <mergeCell ref="A36:A38"/>
    <mergeCell ref="C36:C38"/>
    <mergeCell ref="A39:A41"/>
    <mergeCell ref="C39:C41"/>
    <mergeCell ref="C17:C19"/>
    <mergeCell ref="A9:F9"/>
    <mergeCell ref="A22:A24"/>
    <mergeCell ref="C22:C24"/>
    <mergeCell ref="A27:A28"/>
    <mergeCell ref="C88:C89"/>
    <mergeCell ref="A84:A89"/>
    <mergeCell ref="B84:B89"/>
    <mergeCell ref="A90:B90"/>
    <mergeCell ref="D1:F1"/>
    <mergeCell ref="D2:F2"/>
    <mergeCell ref="D3:F3"/>
    <mergeCell ref="D4:F4"/>
    <mergeCell ref="A6:F6"/>
    <mergeCell ref="A45:A47"/>
    <mergeCell ref="C45:C47"/>
    <mergeCell ref="A7:F7"/>
    <mergeCell ref="C12:C14"/>
    <mergeCell ref="A12:A16"/>
    <mergeCell ref="C15:C16"/>
    <mergeCell ref="A17:A19"/>
  </mergeCells>
  <pageMargins left="0.7" right="0.7" top="0.75" bottom="0.75" header="0.3" footer="0.3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zoomScaleNormal="100" workbookViewId="0">
      <selection activeCell="H80" sqref="H80"/>
    </sheetView>
  </sheetViews>
  <sheetFormatPr defaultRowHeight="15" x14ac:dyDescent="0.25"/>
  <cols>
    <col min="1" max="1" width="27.28515625" customWidth="1"/>
    <col min="2" max="2" width="14.85546875" customWidth="1"/>
    <col min="3" max="3" width="12" customWidth="1"/>
    <col min="4" max="4" width="11.28515625" customWidth="1"/>
    <col min="5" max="5" width="11.7109375" customWidth="1"/>
    <col min="6" max="6" width="13.7109375" customWidth="1"/>
    <col min="7" max="7" width="18.42578125" customWidth="1"/>
    <col min="8" max="8" width="13.28515625" customWidth="1"/>
  </cols>
  <sheetData>
    <row r="1" spans="1:9" ht="27" customHeight="1" x14ac:dyDescent="0.25">
      <c r="A1" s="82" t="s">
        <v>235</v>
      </c>
      <c r="B1" s="82"/>
      <c r="C1" s="82"/>
      <c r="D1" s="82"/>
      <c r="E1" s="82"/>
      <c r="F1" s="82"/>
      <c r="G1" s="82"/>
      <c r="H1" s="82"/>
    </row>
    <row r="2" spans="1:9" ht="12" customHeight="1" thickBot="1" x14ac:dyDescent="0.3">
      <c r="A2" s="49"/>
      <c r="B2" s="49"/>
      <c r="C2" s="49"/>
      <c r="D2" s="50"/>
      <c r="E2" s="49"/>
    </row>
    <row r="3" spans="1:9" ht="60" customHeight="1" x14ac:dyDescent="0.25">
      <c r="A3" s="72" t="s">
        <v>167</v>
      </c>
      <c r="B3" s="72"/>
      <c r="C3" s="72"/>
      <c r="D3" s="72"/>
      <c r="E3" s="72"/>
      <c r="F3" s="73" t="s">
        <v>168</v>
      </c>
      <c r="G3" s="73" t="s">
        <v>169</v>
      </c>
      <c r="H3" s="73" t="s">
        <v>170</v>
      </c>
      <c r="I3" s="36"/>
    </row>
    <row r="4" spans="1:9" x14ac:dyDescent="0.25">
      <c r="A4" s="37" t="s">
        <v>176</v>
      </c>
      <c r="B4" s="24" t="s">
        <v>177</v>
      </c>
      <c r="C4" s="24" t="s">
        <v>7</v>
      </c>
      <c r="D4" s="37" t="s">
        <v>8</v>
      </c>
      <c r="E4" s="24" t="s">
        <v>178</v>
      </c>
      <c r="F4" s="74"/>
      <c r="G4" s="74"/>
      <c r="H4" s="74"/>
      <c r="I4" s="36"/>
    </row>
    <row r="5" spans="1:9" ht="38.25" customHeight="1" thickBot="1" x14ac:dyDescent="0.3">
      <c r="A5" s="75" t="s">
        <v>10</v>
      </c>
      <c r="B5" s="75"/>
      <c r="C5" s="75"/>
      <c r="D5" s="75"/>
      <c r="E5" s="75"/>
      <c r="F5" s="75"/>
      <c r="G5" s="75"/>
      <c r="H5" s="75"/>
      <c r="I5" s="36"/>
    </row>
    <row r="6" spans="1:9" ht="60.75" thickBot="1" x14ac:dyDescent="0.3">
      <c r="A6" s="3" t="s">
        <v>184</v>
      </c>
      <c r="B6" s="11" t="s">
        <v>179</v>
      </c>
      <c r="C6" s="11" t="s">
        <v>15</v>
      </c>
      <c r="D6" s="11"/>
      <c r="E6" s="13">
        <v>3864</v>
      </c>
      <c r="F6" s="2"/>
      <c r="G6" s="38" t="s">
        <v>171</v>
      </c>
      <c r="H6" s="39" t="s">
        <v>172</v>
      </c>
    </row>
    <row r="7" spans="1:9" ht="60.75" thickBot="1" x14ac:dyDescent="0.3">
      <c r="A7" s="3" t="s">
        <v>180</v>
      </c>
      <c r="B7" s="3" t="s">
        <v>148</v>
      </c>
      <c r="C7" s="11">
        <v>141</v>
      </c>
      <c r="D7" s="11"/>
      <c r="E7" s="13">
        <v>105</v>
      </c>
      <c r="F7" s="2"/>
      <c r="G7" s="38" t="s">
        <v>171</v>
      </c>
      <c r="H7" s="39" t="s">
        <v>172</v>
      </c>
    </row>
    <row r="8" spans="1:9" ht="65.25" customHeight="1" thickBot="1" x14ac:dyDescent="0.3">
      <c r="A8" s="54" t="s">
        <v>183</v>
      </c>
      <c r="B8" s="59" t="s">
        <v>148</v>
      </c>
      <c r="C8" s="11">
        <v>114</v>
      </c>
      <c r="D8" s="11">
        <v>39</v>
      </c>
      <c r="E8" s="6">
        <f>3.1+0.9+2+1.3</f>
        <v>7.3</v>
      </c>
      <c r="F8" s="2"/>
      <c r="G8" s="38" t="s">
        <v>171</v>
      </c>
      <c r="H8" s="39" t="s">
        <v>172</v>
      </c>
    </row>
    <row r="9" spans="1:9" ht="60.75" thickBot="1" x14ac:dyDescent="0.3">
      <c r="A9" s="55"/>
      <c r="B9" s="59"/>
      <c r="C9" s="11">
        <v>115</v>
      </c>
      <c r="D9" s="11"/>
      <c r="E9" s="11">
        <v>44</v>
      </c>
      <c r="F9" s="2"/>
      <c r="G9" s="38" t="s">
        <v>171</v>
      </c>
      <c r="H9" s="39" t="s">
        <v>172</v>
      </c>
    </row>
    <row r="10" spans="1:9" ht="60.75" thickBot="1" x14ac:dyDescent="0.3">
      <c r="A10" s="55"/>
      <c r="B10" s="59"/>
      <c r="C10" s="11">
        <v>127</v>
      </c>
      <c r="D10" s="11"/>
      <c r="E10" s="11">
        <v>95</v>
      </c>
      <c r="F10" s="2"/>
      <c r="G10" s="38" t="s">
        <v>171</v>
      </c>
      <c r="H10" s="39" t="s">
        <v>172</v>
      </c>
    </row>
    <row r="11" spans="1:9" ht="71.25" customHeight="1" thickBot="1" x14ac:dyDescent="0.3">
      <c r="A11" s="55"/>
      <c r="B11" s="54" t="s">
        <v>188</v>
      </c>
      <c r="C11" s="11">
        <v>98</v>
      </c>
      <c r="D11" s="11" t="s">
        <v>18</v>
      </c>
      <c r="E11" s="11">
        <f>2.7+1.8</f>
        <v>4.5</v>
      </c>
      <c r="F11" s="2"/>
      <c r="G11" s="38" t="s">
        <v>171</v>
      </c>
      <c r="H11" s="39" t="s">
        <v>172</v>
      </c>
    </row>
    <row r="12" spans="1:9" ht="18.75" customHeight="1" thickBot="1" x14ac:dyDescent="0.3">
      <c r="A12" s="56"/>
      <c r="B12" s="56"/>
      <c r="C12" s="13" t="s">
        <v>130</v>
      </c>
      <c r="D12" s="13"/>
      <c r="E12" s="14">
        <f>SUM(E8:E11)</f>
        <v>150.80000000000001</v>
      </c>
      <c r="F12" s="2"/>
      <c r="G12" s="38"/>
      <c r="H12" s="39"/>
    </row>
    <row r="13" spans="1:9" ht="57.75" customHeight="1" thickBot="1" x14ac:dyDescent="0.3">
      <c r="A13" s="51" t="s">
        <v>182</v>
      </c>
      <c r="B13" s="54" t="s">
        <v>140</v>
      </c>
      <c r="C13" s="11">
        <v>52</v>
      </c>
      <c r="D13" s="11" t="s">
        <v>125</v>
      </c>
      <c r="E13" s="11">
        <v>9.6999999999999993</v>
      </c>
      <c r="F13" s="2"/>
      <c r="G13" s="38" t="s">
        <v>171</v>
      </c>
      <c r="H13" s="39" t="s">
        <v>172</v>
      </c>
    </row>
    <row r="14" spans="1:9" ht="61.5" customHeight="1" thickBot="1" x14ac:dyDescent="0.3">
      <c r="A14" s="52"/>
      <c r="B14" s="55"/>
      <c r="C14" s="11">
        <v>55</v>
      </c>
      <c r="D14" s="11" t="s">
        <v>126</v>
      </c>
      <c r="E14" s="11">
        <v>8.6999999999999993</v>
      </c>
      <c r="F14" s="2"/>
      <c r="G14" s="38" t="s">
        <v>171</v>
      </c>
      <c r="H14" s="39" t="s">
        <v>172</v>
      </c>
    </row>
    <row r="15" spans="1:9" ht="65.25" customHeight="1" thickBot="1" x14ac:dyDescent="0.3">
      <c r="A15" s="53"/>
      <c r="B15" s="56"/>
      <c r="C15" s="13" t="s">
        <v>130</v>
      </c>
      <c r="D15" s="13"/>
      <c r="E15" s="13">
        <f>SUM(E13:E14)</f>
        <v>18.399999999999999</v>
      </c>
      <c r="F15" s="2"/>
      <c r="G15" s="38" t="s">
        <v>171</v>
      </c>
      <c r="H15" s="39" t="s">
        <v>172</v>
      </c>
    </row>
    <row r="16" spans="1:9" ht="69" customHeight="1" thickBot="1" x14ac:dyDescent="0.3">
      <c r="A16" s="12" t="s">
        <v>185</v>
      </c>
      <c r="B16" s="3" t="s">
        <v>140</v>
      </c>
      <c r="C16" s="11">
        <v>54</v>
      </c>
      <c r="D16" s="11" t="s">
        <v>127</v>
      </c>
      <c r="E16" s="13">
        <v>27.9</v>
      </c>
      <c r="F16" s="2"/>
      <c r="G16" s="38" t="s">
        <v>171</v>
      </c>
      <c r="H16" s="39" t="s">
        <v>172</v>
      </c>
    </row>
    <row r="17" spans="1:8" ht="60.75" thickBot="1" x14ac:dyDescent="0.3">
      <c r="A17" s="12" t="s">
        <v>187</v>
      </c>
      <c r="B17" s="3" t="s">
        <v>186</v>
      </c>
      <c r="C17" s="11">
        <v>8</v>
      </c>
      <c r="D17" s="11"/>
      <c r="E17" s="13">
        <v>54</v>
      </c>
      <c r="F17" s="2"/>
      <c r="G17" s="38" t="s">
        <v>171</v>
      </c>
      <c r="H17" s="39" t="s">
        <v>172</v>
      </c>
    </row>
    <row r="18" spans="1:8" ht="62.25" customHeight="1" thickBot="1" x14ac:dyDescent="0.3">
      <c r="A18" s="51" t="s">
        <v>189</v>
      </c>
      <c r="B18" s="54" t="s">
        <v>188</v>
      </c>
      <c r="C18" s="11">
        <v>20</v>
      </c>
      <c r="D18" s="11"/>
      <c r="E18" s="11">
        <v>40</v>
      </c>
      <c r="F18" s="2"/>
      <c r="G18" s="38" t="s">
        <v>171</v>
      </c>
      <c r="H18" s="39" t="s">
        <v>172</v>
      </c>
    </row>
    <row r="19" spans="1:8" ht="65.25" customHeight="1" thickBot="1" x14ac:dyDescent="0.3">
      <c r="A19" s="52"/>
      <c r="B19" s="55"/>
      <c r="C19" s="11">
        <v>21</v>
      </c>
      <c r="D19" s="11" t="s">
        <v>23</v>
      </c>
      <c r="E19" s="11">
        <v>21</v>
      </c>
      <c r="F19" s="2"/>
      <c r="G19" s="38" t="s">
        <v>171</v>
      </c>
      <c r="H19" s="39" t="s">
        <v>172</v>
      </c>
    </row>
    <row r="20" spans="1:8" ht="16.5" customHeight="1" thickBot="1" x14ac:dyDescent="0.3">
      <c r="A20" s="53"/>
      <c r="B20" s="56"/>
      <c r="C20" s="13" t="s">
        <v>130</v>
      </c>
      <c r="D20" s="13"/>
      <c r="E20" s="13">
        <f>SUM(E18:E19)</f>
        <v>61</v>
      </c>
      <c r="F20" s="2"/>
      <c r="G20" s="38"/>
      <c r="H20" s="39"/>
    </row>
    <row r="21" spans="1:8" ht="60.75" thickBot="1" x14ac:dyDescent="0.3">
      <c r="A21" s="12" t="s">
        <v>190</v>
      </c>
      <c r="B21" s="3" t="s">
        <v>188</v>
      </c>
      <c r="C21" s="11">
        <v>9</v>
      </c>
      <c r="D21" s="11"/>
      <c r="E21" s="13">
        <v>41</v>
      </c>
      <c r="F21" s="2"/>
      <c r="G21" s="38" t="s">
        <v>171</v>
      </c>
      <c r="H21" s="39" t="s">
        <v>172</v>
      </c>
    </row>
    <row r="22" spans="1:8" ht="60.75" thickBot="1" x14ac:dyDescent="0.3">
      <c r="A22" s="12" t="s">
        <v>191</v>
      </c>
      <c r="B22" s="3" t="s">
        <v>186</v>
      </c>
      <c r="C22" s="7" t="s">
        <v>26</v>
      </c>
      <c r="D22" s="11"/>
      <c r="E22" s="13">
        <v>435</v>
      </c>
      <c r="F22" s="2"/>
      <c r="G22" s="38" t="s">
        <v>171</v>
      </c>
      <c r="H22" s="39" t="s">
        <v>172</v>
      </c>
    </row>
    <row r="23" spans="1:8" ht="58.5" customHeight="1" thickBot="1" x14ac:dyDescent="0.3">
      <c r="A23" s="51" t="s">
        <v>192</v>
      </c>
      <c r="B23" s="23" t="s">
        <v>186</v>
      </c>
      <c r="C23" s="11" t="s">
        <v>29</v>
      </c>
      <c r="D23" s="11"/>
      <c r="E23" s="13">
        <f>48+50+42+35+48+47+100</f>
        <v>370</v>
      </c>
      <c r="F23" s="2"/>
      <c r="G23" s="38" t="s">
        <v>171</v>
      </c>
      <c r="H23" s="39" t="s">
        <v>172</v>
      </c>
    </row>
    <row r="24" spans="1:8" ht="63" customHeight="1" thickBot="1" x14ac:dyDescent="0.3">
      <c r="A24" s="53"/>
      <c r="B24" s="3" t="s">
        <v>188</v>
      </c>
      <c r="C24" s="11">
        <v>97</v>
      </c>
      <c r="D24" s="11"/>
      <c r="E24" s="13">
        <v>87</v>
      </c>
      <c r="F24" s="2"/>
      <c r="G24" s="38" t="s">
        <v>171</v>
      </c>
      <c r="H24" s="39" t="s">
        <v>172</v>
      </c>
    </row>
    <row r="25" spans="1:8" ht="60.75" thickBot="1" x14ac:dyDescent="0.3">
      <c r="A25" s="12" t="s">
        <v>193</v>
      </c>
      <c r="B25" s="3" t="s">
        <v>154</v>
      </c>
      <c r="C25" s="11" t="s">
        <v>31</v>
      </c>
      <c r="D25" s="11"/>
      <c r="E25" s="13">
        <v>468</v>
      </c>
      <c r="F25" s="2"/>
      <c r="G25" s="38" t="s">
        <v>171</v>
      </c>
      <c r="H25" s="39" t="s">
        <v>172</v>
      </c>
    </row>
    <row r="26" spans="1:8" ht="60.75" thickBot="1" x14ac:dyDescent="0.3">
      <c r="A26" s="12" t="s">
        <v>194</v>
      </c>
      <c r="B26" s="3" t="s">
        <v>148</v>
      </c>
      <c r="C26" s="11" t="s">
        <v>33</v>
      </c>
      <c r="D26" s="11"/>
      <c r="E26" s="13">
        <v>537</v>
      </c>
      <c r="F26" s="2"/>
      <c r="G26" s="38" t="s">
        <v>171</v>
      </c>
      <c r="H26" s="39" t="s">
        <v>172</v>
      </c>
    </row>
    <row r="27" spans="1:8" ht="60.75" thickBot="1" x14ac:dyDescent="0.3">
      <c r="A27" s="12" t="s">
        <v>195</v>
      </c>
      <c r="B27" s="3" t="s">
        <v>143</v>
      </c>
      <c r="C27" s="11" t="s">
        <v>35</v>
      </c>
      <c r="D27" s="11"/>
      <c r="E27" s="13">
        <v>178</v>
      </c>
      <c r="F27" s="2"/>
      <c r="G27" s="38" t="s">
        <v>171</v>
      </c>
      <c r="H27" s="39" t="s">
        <v>172</v>
      </c>
    </row>
    <row r="28" spans="1:8" ht="60.75" thickBot="1" x14ac:dyDescent="0.3">
      <c r="A28" s="12" t="s">
        <v>197</v>
      </c>
      <c r="B28" s="3" t="s">
        <v>196</v>
      </c>
      <c r="C28" s="11" t="s">
        <v>37</v>
      </c>
      <c r="D28" s="11"/>
      <c r="E28" s="13">
        <v>178</v>
      </c>
      <c r="F28" s="2"/>
      <c r="G28" s="38" t="s">
        <v>171</v>
      </c>
      <c r="H28" s="39" t="s">
        <v>172</v>
      </c>
    </row>
    <row r="29" spans="1:8" ht="60.75" thickBot="1" x14ac:dyDescent="0.3">
      <c r="A29" s="12" t="s">
        <v>198</v>
      </c>
      <c r="B29" s="3" t="s">
        <v>179</v>
      </c>
      <c r="C29" s="7" t="s">
        <v>40</v>
      </c>
      <c r="D29" s="11"/>
      <c r="E29" s="13">
        <v>518</v>
      </c>
      <c r="F29" s="2"/>
      <c r="G29" s="38" t="s">
        <v>171</v>
      </c>
      <c r="H29" s="39" t="s">
        <v>172</v>
      </c>
    </row>
    <row r="30" spans="1:8" ht="60.75" thickBot="1" x14ac:dyDescent="0.3">
      <c r="A30" s="12" t="s">
        <v>199</v>
      </c>
      <c r="B30" s="3" t="s">
        <v>188</v>
      </c>
      <c r="C30" s="7" t="s">
        <v>131</v>
      </c>
      <c r="D30" s="7"/>
      <c r="E30" s="13">
        <v>689</v>
      </c>
      <c r="F30" s="2"/>
      <c r="G30" s="38" t="s">
        <v>171</v>
      </c>
      <c r="H30" s="39" t="s">
        <v>172</v>
      </c>
    </row>
    <row r="31" spans="1:8" ht="60.75" thickBot="1" x14ac:dyDescent="0.3">
      <c r="A31" s="12" t="s">
        <v>201</v>
      </c>
      <c r="B31" s="3" t="s">
        <v>200</v>
      </c>
      <c r="C31" s="7" t="s">
        <v>44</v>
      </c>
      <c r="D31" s="7" t="s">
        <v>45</v>
      </c>
      <c r="E31" s="13">
        <v>14.5</v>
      </c>
      <c r="F31" s="2"/>
      <c r="G31" s="38" t="s">
        <v>171</v>
      </c>
      <c r="H31" s="39" t="s">
        <v>172</v>
      </c>
    </row>
    <row r="32" spans="1:8" ht="60" customHeight="1" thickBot="1" x14ac:dyDescent="0.3">
      <c r="A32" s="51" t="s">
        <v>202</v>
      </c>
      <c r="B32" s="54" t="s">
        <v>186</v>
      </c>
      <c r="C32" s="7" t="s">
        <v>50</v>
      </c>
      <c r="D32" s="7" t="s">
        <v>49</v>
      </c>
      <c r="E32" s="11">
        <v>1.6</v>
      </c>
      <c r="F32" s="2"/>
      <c r="G32" s="38" t="s">
        <v>171</v>
      </c>
      <c r="H32" s="39" t="s">
        <v>172</v>
      </c>
    </row>
    <row r="33" spans="1:8" ht="63" customHeight="1" thickBot="1" x14ac:dyDescent="0.3">
      <c r="A33" s="52"/>
      <c r="B33" s="55"/>
      <c r="C33" s="7" t="s">
        <v>52</v>
      </c>
      <c r="D33" s="7" t="s">
        <v>51</v>
      </c>
      <c r="E33" s="11">
        <f>2.6+1.6+2.9+1</f>
        <v>8.1</v>
      </c>
      <c r="F33" s="2"/>
      <c r="G33" s="38" t="s">
        <v>171</v>
      </c>
      <c r="H33" s="39" t="s">
        <v>172</v>
      </c>
    </row>
    <row r="34" spans="1:8" ht="21" customHeight="1" thickBot="1" x14ac:dyDescent="0.3">
      <c r="A34" s="53"/>
      <c r="B34" s="56"/>
      <c r="C34" s="15" t="s">
        <v>130</v>
      </c>
      <c r="D34" s="15"/>
      <c r="E34" s="13">
        <f>SUM(E32:E33)</f>
        <v>9.6999999999999993</v>
      </c>
      <c r="F34" s="2"/>
      <c r="G34" s="38"/>
      <c r="H34" s="39"/>
    </row>
    <row r="35" spans="1:8" ht="63.75" customHeight="1" thickBot="1" x14ac:dyDescent="0.3">
      <c r="A35" s="51" t="s">
        <v>204</v>
      </c>
      <c r="B35" s="54" t="s">
        <v>186</v>
      </c>
      <c r="C35" s="7" t="s">
        <v>50</v>
      </c>
      <c r="D35" s="7" t="s">
        <v>53</v>
      </c>
      <c r="E35" s="11">
        <v>0.6</v>
      </c>
      <c r="F35" s="2"/>
      <c r="G35" s="38" t="s">
        <v>171</v>
      </c>
      <c r="H35" s="39" t="s">
        <v>172</v>
      </c>
    </row>
    <row r="36" spans="1:8" ht="65.25" customHeight="1" thickBot="1" x14ac:dyDescent="0.3">
      <c r="A36" s="52"/>
      <c r="B36" s="55"/>
      <c r="C36" s="7" t="s">
        <v>52</v>
      </c>
      <c r="D36" s="7" t="s">
        <v>54</v>
      </c>
      <c r="E36" s="11">
        <v>7</v>
      </c>
      <c r="F36" s="2"/>
      <c r="G36" s="38" t="s">
        <v>171</v>
      </c>
      <c r="H36" s="39" t="s">
        <v>172</v>
      </c>
    </row>
    <row r="37" spans="1:8" ht="21" customHeight="1" thickBot="1" x14ac:dyDescent="0.3">
      <c r="A37" s="53"/>
      <c r="B37" s="56"/>
      <c r="C37" s="15" t="s">
        <v>130</v>
      </c>
      <c r="D37" s="15"/>
      <c r="E37" s="13">
        <f>SUM(E35:E36)</f>
        <v>7.6</v>
      </c>
      <c r="F37" s="2"/>
      <c r="G37" s="38"/>
      <c r="H37" s="39"/>
    </row>
    <row r="38" spans="1:8" ht="60.75" thickBot="1" x14ac:dyDescent="0.3">
      <c r="A38" s="12" t="s">
        <v>206</v>
      </c>
      <c r="B38" s="3" t="s">
        <v>205</v>
      </c>
      <c r="C38" s="7" t="s">
        <v>55</v>
      </c>
      <c r="D38" s="7" t="s">
        <v>56</v>
      </c>
      <c r="E38" s="13">
        <v>13</v>
      </c>
      <c r="F38" s="2"/>
      <c r="G38" s="38" t="s">
        <v>171</v>
      </c>
      <c r="H38" s="39" t="s">
        <v>172</v>
      </c>
    </row>
    <row r="39" spans="1:8" ht="75" customHeight="1" thickBot="1" x14ac:dyDescent="0.3">
      <c r="A39" s="12" t="s">
        <v>207</v>
      </c>
      <c r="B39" s="3" t="s">
        <v>181</v>
      </c>
      <c r="C39" s="7" t="s">
        <v>59</v>
      </c>
      <c r="D39" s="7" t="s">
        <v>60</v>
      </c>
      <c r="E39" s="13">
        <v>1.9</v>
      </c>
      <c r="F39" s="2"/>
      <c r="G39" s="38" t="s">
        <v>171</v>
      </c>
      <c r="H39" s="39" t="s">
        <v>172</v>
      </c>
    </row>
    <row r="40" spans="1:8" ht="60.75" thickBot="1" x14ac:dyDescent="0.3">
      <c r="A40" s="12" t="s">
        <v>208</v>
      </c>
      <c r="B40" s="3" t="s">
        <v>186</v>
      </c>
      <c r="C40" s="7" t="s">
        <v>63</v>
      </c>
      <c r="D40" s="7" t="s">
        <v>64</v>
      </c>
      <c r="E40" s="13">
        <v>0.8</v>
      </c>
      <c r="F40" s="2"/>
      <c r="G40" s="38" t="s">
        <v>171</v>
      </c>
      <c r="H40" s="39" t="s">
        <v>172</v>
      </c>
    </row>
    <row r="41" spans="1:8" ht="57" customHeight="1" thickBot="1" x14ac:dyDescent="0.3">
      <c r="A41" s="51" t="s">
        <v>209</v>
      </c>
      <c r="B41" s="54" t="s">
        <v>148</v>
      </c>
      <c r="C41" s="7" t="s">
        <v>66</v>
      </c>
      <c r="D41" s="7" t="s">
        <v>64</v>
      </c>
      <c r="E41" s="8">
        <v>3.2</v>
      </c>
      <c r="F41" s="2"/>
      <c r="G41" s="38" t="s">
        <v>171</v>
      </c>
      <c r="H41" s="39" t="s">
        <v>172</v>
      </c>
    </row>
    <row r="42" spans="1:8" ht="65.25" customHeight="1" thickBot="1" x14ac:dyDescent="0.3">
      <c r="A42" s="52"/>
      <c r="B42" s="55"/>
      <c r="C42" s="7" t="s">
        <v>67</v>
      </c>
      <c r="D42" s="7" t="s">
        <v>68</v>
      </c>
      <c r="E42" s="8">
        <f>2.1+1.5</f>
        <v>3.6</v>
      </c>
      <c r="F42" s="2"/>
      <c r="G42" s="38" t="s">
        <v>171</v>
      </c>
      <c r="H42" s="39" t="s">
        <v>172</v>
      </c>
    </row>
    <row r="43" spans="1:8" ht="24" customHeight="1" thickBot="1" x14ac:dyDescent="0.3">
      <c r="A43" s="53"/>
      <c r="B43" s="56"/>
      <c r="C43" s="15" t="s">
        <v>130</v>
      </c>
      <c r="D43" s="15"/>
      <c r="E43" s="17">
        <f>SUM(E41:E42)</f>
        <v>6.8000000000000007</v>
      </c>
      <c r="F43" s="2"/>
      <c r="G43" s="38"/>
      <c r="H43" s="39"/>
    </row>
    <row r="44" spans="1:8" ht="60.75" thickBot="1" x14ac:dyDescent="0.3">
      <c r="A44" s="12" t="s">
        <v>210</v>
      </c>
      <c r="B44" s="3" t="s">
        <v>148</v>
      </c>
      <c r="C44" s="7" t="s">
        <v>63</v>
      </c>
      <c r="D44" s="7" t="s">
        <v>69</v>
      </c>
      <c r="E44" s="13">
        <v>3.8</v>
      </c>
      <c r="F44" s="2"/>
      <c r="G44" s="38" t="s">
        <v>171</v>
      </c>
      <c r="H44" s="39" t="s">
        <v>172</v>
      </c>
    </row>
    <row r="45" spans="1:8" ht="60.75" thickBot="1" x14ac:dyDescent="0.3">
      <c r="A45" s="12" t="s">
        <v>211</v>
      </c>
      <c r="B45" s="3" t="s">
        <v>143</v>
      </c>
      <c r="C45" s="7" t="s">
        <v>59</v>
      </c>
      <c r="D45" s="7" t="s">
        <v>72</v>
      </c>
      <c r="E45" s="13">
        <v>4</v>
      </c>
      <c r="F45" s="2"/>
      <c r="G45" s="38" t="s">
        <v>171</v>
      </c>
      <c r="H45" s="39" t="s">
        <v>172</v>
      </c>
    </row>
    <row r="46" spans="1:8" ht="60.75" thickBot="1" x14ac:dyDescent="0.3">
      <c r="A46" s="12" t="s">
        <v>212</v>
      </c>
      <c r="B46" s="3" t="s">
        <v>143</v>
      </c>
      <c r="C46" s="7" t="s">
        <v>73</v>
      </c>
      <c r="D46" s="7" t="s">
        <v>74</v>
      </c>
      <c r="E46" s="13">
        <v>1.6</v>
      </c>
      <c r="F46" s="2"/>
      <c r="G46" s="38" t="s">
        <v>171</v>
      </c>
      <c r="H46" s="39" t="s">
        <v>172</v>
      </c>
    </row>
    <row r="47" spans="1:8" ht="60.75" thickBot="1" x14ac:dyDescent="0.3">
      <c r="A47" s="12" t="s">
        <v>213</v>
      </c>
      <c r="B47" s="3" t="s">
        <v>234</v>
      </c>
      <c r="C47" s="7" t="s">
        <v>76</v>
      </c>
      <c r="D47" s="7" t="s">
        <v>77</v>
      </c>
      <c r="E47" s="13">
        <v>9.1999999999999993</v>
      </c>
      <c r="F47" s="2"/>
      <c r="G47" s="38" t="s">
        <v>171</v>
      </c>
      <c r="H47" s="39" t="s">
        <v>172</v>
      </c>
    </row>
    <row r="48" spans="1:8" ht="60.75" thickBot="1" x14ac:dyDescent="0.3">
      <c r="A48" s="12" t="s">
        <v>215</v>
      </c>
      <c r="B48" s="3" t="s">
        <v>214</v>
      </c>
      <c r="C48" s="7" t="s">
        <v>72</v>
      </c>
      <c r="D48" s="7" t="s">
        <v>72</v>
      </c>
      <c r="E48" s="13">
        <v>7.3</v>
      </c>
      <c r="F48" s="2"/>
      <c r="G48" s="38" t="s">
        <v>171</v>
      </c>
      <c r="H48" s="39" t="s">
        <v>172</v>
      </c>
    </row>
    <row r="49" spans="1:8" ht="60.75" thickBot="1" x14ac:dyDescent="0.3">
      <c r="A49" s="12" t="s">
        <v>217</v>
      </c>
      <c r="B49" s="3" t="s">
        <v>216</v>
      </c>
      <c r="C49" s="7" t="s">
        <v>81</v>
      </c>
      <c r="D49" s="7" t="s">
        <v>54</v>
      </c>
      <c r="E49" s="13">
        <v>4.5</v>
      </c>
      <c r="F49" s="2"/>
      <c r="G49" s="38" t="s">
        <v>171</v>
      </c>
      <c r="H49" s="39" t="s">
        <v>172</v>
      </c>
    </row>
    <row r="50" spans="1:8" ht="60.75" thickBot="1" x14ac:dyDescent="0.3">
      <c r="A50" s="12" t="s">
        <v>218</v>
      </c>
      <c r="B50" s="3" t="s">
        <v>188</v>
      </c>
      <c r="C50" s="16" t="s">
        <v>132</v>
      </c>
      <c r="D50" s="16" t="s">
        <v>133</v>
      </c>
      <c r="E50" s="13">
        <v>23</v>
      </c>
      <c r="F50" s="2"/>
      <c r="G50" s="38" t="s">
        <v>171</v>
      </c>
      <c r="H50" s="39" t="s">
        <v>172</v>
      </c>
    </row>
    <row r="51" spans="1:8" ht="60.75" customHeight="1" thickBot="1" x14ac:dyDescent="0.3">
      <c r="A51" s="51" t="s">
        <v>219</v>
      </c>
      <c r="B51" s="54" t="s">
        <v>188</v>
      </c>
      <c r="C51" s="7" t="s">
        <v>48</v>
      </c>
      <c r="D51" s="7" t="s">
        <v>85</v>
      </c>
      <c r="E51" s="11">
        <f>2.3+0.3+1.1+2.5</f>
        <v>6.1999999999999993</v>
      </c>
      <c r="F51" s="2"/>
      <c r="G51" s="38" t="s">
        <v>171</v>
      </c>
      <c r="H51" s="39" t="s">
        <v>172</v>
      </c>
    </row>
    <row r="52" spans="1:8" ht="60.75" thickBot="1" x14ac:dyDescent="0.3">
      <c r="A52" s="52"/>
      <c r="B52" s="55"/>
      <c r="C52" s="7" t="s">
        <v>87</v>
      </c>
      <c r="D52" s="7" t="s">
        <v>86</v>
      </c>
      <c r="E52" s="11">
        <v>3.6</v>
      </c>
      <c r="F52" s="2"/>
      <c r="G52" s="38" t="s">
        <v>171</v>
      </c>
      <c r="H52" s="39" t="s">
        <v>172</v>
      </c>
    </row>
    <row r="53" spans="1:8" ht="24" customHeight="1" thickBot="1" x14ac:dyDescent="0.3">
      <c r="A53" s="53"/>
      <c r="B53" s="56"/>
      <c r="C53" s="15" t="s">
        <v>130</v>
      </c>
      <c r="D53" s="15"/>
      <c r="E53" s="13">
        <f>SUM(E51:E52)</f>
        <v>9.7999999999999989</v>
      </c>
      <c r="F53" s="2"/>
      <c r="G53" s="38"/>
      <c r="H53" s="39"/>
    </row>
    <row r="54" spans="1:8" ht="60.75" thickBot="1" x14ac:dyDescent="0.3">
      <c r="A54" s="12" t="s">
        <v>220</v>
      </c>
      <c r="B54" s="3" t="s">
        <v>188</v>
      </c>
      <c r="C54" s="7" t="s">
        <v>89</v>
      </c>
      <c r="D54" s="7" t="s">
        <v>90</v>
      </c>
      <c r="E54" s="13">
        <v>11.2</v>
      </c>
      <c r="F54" s="2"/>
      <c r="G54" s="38" t="s">
        <v>171</v>
      </c>
      <c r="H54" s="39" t="s">
        <v>172</v>
      </c>
    </row>
    <row r="55" spans="1:8" ht="55.5" customHeight="1" thickBot="1" x14ac:dyDescent="0.3">
      <c r="A55" s="51" t="s">
        <v>221</v>
      </c>
      <c r="B55" s="60" t="s">
        <v>205</v>
      </c>
      <c r="C55" s="7" t="s">
        <v>91</v>
      </c>
      <c r="D55" s="7" t="s">
        <v>92</v>
      </c>
      <c r="E55" s="11">
        <v>5.2</v>
      </c>
      <c r="F55" s="2"/>
      <c r="G55" s="38" t="s">
        <v>171</v>
      </c>
      <c r="H55" s="39" t="s">
        <v>172</v>
      </c>
    </row>
    <row r="56" spans="1:8" ht="63.75" customHeight="1" thickBot="1" x14ac:dyDescent="0.3">
      <c r="A56" s="52"/>
      <c r="B56" s="61"/>
      <c r="C56" s="7" t="s">
        <v>93</v>
      </c>
      <c r="D56" s="7" t="s">
        <v>94</v>
      </c>
      <c r="E56" s="11">
        <v>1.1000000000000001</v>
      </c>
      <c r="F56" s="2"/>
      <c r="G56" s="38" t="s">
        <v>171</v>
      </c>
      <c r="H56" s="39" t="s">
        <v>172</v>
      </c>
    </row>
    <row r="57" spans="1:8" ht="16.5" customHeight="1" thickBot="1" x14ac:dyDescent="0.3">
      <c r="A57" s="53"/>
      <c r="B57" s="62"/>
      <c r="C57" s="15" t="s">
        <v>130</v>
      </c>
      <c r="D57" s="15"/>
      <c r="E57" s="13">
        <f>SUM(E55:E56)</f>
        <v>6.3000000000000007</v>
      </c>
      <c r="F57" s="2"/>
      <c r="G57" s="38"/>
      <c r="H57" s="39"/>
    </row>
    <row r="58" spans="1:8" ht="60.75" thickBot="1" x14ac:dyDescent="0.3">
      <c r="A58" s="12" t="s">
        <v>222</v>
      </c>
      <c r="B58" s="3" t="s">
        <v>148</v>
      </c>
      <c r="C58" s="7" t="s">
        <v>67</v>
      </c>
      <c r="D58" s="7" t="s">
        <v>97</v>
      </c>
      <c r="E58" s="13">
        <v>1</v>
      </c>
      <c r="F58" s="2"/>
      <c r="G58" s="38" t="s">
        <v>171</v>
      </c>
      <c r="H58" s="39" t="s">
        <v>172</v>
      </c>
    </row>
    <row r="59" spans="1:8" ht="60.75" thickBot="1" x14ac:dyDescent="0.3">
      <c r="A59" s="12" t="s">
        <v>223</v>
      </c>
      <c r="B59" s="3" t="s">
        <v>148</v>
      </c>
      <c r="C59" s="7" t="s">
        <v>98</v>
      </c>
      <c r="D59" s="7" t="s">
        <v>72</v>
      </c>
      <c r="E59" s="13">
        <v>0.1</v>
      </c>
      <c r="F59" s="2"/>
      <c r="G59" s="38" t="s">
        <v>171</v>
      </c>
      <c r="H59" s="39" t="s">
        <v>172</v>
      </c>
    </row>
    <row r="60" spans="1:8" ht="60.75" thickBot="1" x14ac:dyDescent="0.3">
      <c r="A60" s="12" t="s">
        <v>224</v>
      </c>
      <c r="B60" s="3" t="s">
        <v>216</v>
      </c>
      <c r="C60" s="7" t="s">
        <v>100</v>
      </c>
      <c r="D60" s="7" t="s">
        <v>101</v>
      </c>
      <c r="E60" s="13">
        <v>0.02</v>
      </c>
      <c r="F60" s="2"/>
      <c r="G60" s="38" t="s">
        <v>171</v>
      </c>
      <c r="H60" s="39" t="s">
        <v>172</v>
      </c>
    </row>
    <row r="61" spans="1:8" ht="60.75" thickBot="1" x14ac:dyDescent="0.3">
      <c r="A61" s="12" t="s">
        <v>225</v>
      </c>
      <c r="B61" s="3" t="s">
        <v>216</v>
      </c>
      <c r="C61" s="7" t="s">
        <v>103</v>
      </c>
      <c r="D61" s="7" t="s">
        <v>104</v>
      </c>
      <c r="E61" s="13">
        <v>0.05</v>
      </c>
      <c r="F61" s="2"/>
      <c r="G61" s="38" t="s">
        <v>171</v>
      </c>
      <c r="H61" s="39" t="s">
        <v>172</v>
      </c>
    </row>
    <row r="62" spans="1:8" ht="60.75" thickBot="1" x14ac:dyDescent="0.3">
      <c r="A62" s="12" t="s">
        <v>226</v>
      </c>
      <c r="B62" s="3" t="s">
        <v>148</v>
      </c>
      <c r="C62" s="7" t="s">
        <v>64</v>
      </c>
      <c r="D62" s="7" t="s">
        <v>98</v>
      </c>
      <c r="E62" s="13">
        <v>0.1</v>
      </c>
      <c r="F62" s="2"/>
      <c r="G62" s="38" t="s">
        <v>171</v>
      </c>
      <c r="H62" s="39" t="s">
        <v>172</v>
      </c>
    </row>
    <row r="63" spans="1:8" ht="60.75" thickBot="1" x14ac:dyDescent="0.3">
      <c r="A63" s="12" t="s">
        <v>228</v>
      </c>
      <c r="B63" s="3" t="s">
        <v>227</v>
      </c>
      <c r="C63" s="7" t="s">
        <v>107</v>
      </c>
      <c r="D63" s="7" t="s">
        <v>56</v>
      </c>
      <c r="E63" s="13">
        <v>0.01</v>
      </c>
      <c r="F63" s="2"/>
      <c r="G63" s="38" t="s">
        <v>171</v>
      </c>
      <c r="H63" s="39" t="s">
        <v>172</v>
      </c>
    </row>
    <row r="64" spans="1:8" ht="60.75" thickBot="1" x14ac:dyDescent="0.3">
      <c r="A64" s="12" t="s">
        <v>228</v>
      </c>
      <c r="B64" s="3" t="s">
        <v>196</v>
      </c>
      <c r="C64" s="9" t="s">
        <v>107</v>
      </c>
      <c r="D64" s="9" t="s">
        <v>64</v>
      </c>
      <c r="E64" s="18">
        <v>0.01</v>
      </c>
      <c r="F64" s="2"/>
      <c r="G64" s="38" t="s">
        <v>171</v>
      </c>
      <c r="H64" s="39" t="s">
        <v>172</v>
      </c>
    </row>
    <row r="65" spans="1:8" ht="60.75" thickBot="1" x14ac:dyDescent="0.3">
      <c r="A65" s="12" t="s">
        <v>229</v>
      </c>
      <c r="B65" s="3" t="s">
        <v>179</v>
      </c>
      <c r="C65" s="9" t="s">
        <v>100</v>
      </c>
      <c r="D65" s="9" t="s">
        <v>101</v>
      </c>
      <c r="E65" s="18">
        <v>0.02</v>
      </c>
      <c r="F65" s="2"/>
      <c r="G65" s="38" t="s">
        <v>171</v>
      </c>
      <c r="H65" s="39" t="s">
        <v>172</v>
      </c>
    </row>
    <row r="66" spans="1:8" ht="60.75" thickBot="1" x14ac:dyDescent="0.3">
      <c r="A66" s="12" t="s">
        <v>230</v>
      </c>
      <c r="B66" s="3" t="s">
        <v>179</v>
      </c>
      <c r="C66" s="9" t="s">
        <v>110</v>
      </c>
      <c r="D66" s="9" t="s">
        <v>101</v>
      </c>
      <c r="E66" s="18">
        <v>0.01</v>
      </c>
      <c r="F66" s="2"/>
      <c r="G66" s="38" t="s">
        <v>171</v>
      </c>
      <c r="H66" s="39" t="s">
        <v>172</v>
      </c>
    </row>
    <row r="67" spans="1:8" ht="60.75" thickBot="1" x14ac:dyDescent="0.3">
      <c r="A67" s="12" t="s">
        <v>230</v>
      </c>
      <c r="B67" s="3" t="s">
        <v>179</v>
      </c>
      <c r="C67" s="9" t="s">
        <v>110</v>
      </c>
      <c r="D67" s="9" t="s">
        <v>56</v>
      </c>
      <c r="E67" s="18">
        <v>0.01</v>
      </c>
      <c r="F67" s="2"/>
      <c r="G67" s="38" t="s">
        <v>171</v>
      </c>
      <c r="H67" s="39" t="s">
        <v>172</v>
      </c>
    </row>
    <row r="68" spans="1:8" ht="60.75" thickBot="1" x14ac:dyDescent="0.3">
      <c r="A68" s="12" t="s">
        <v>231</v>
      </c>
      <c r="B68" s="3" t="s">
        <v>216</v>
      </c>
      <c r="C68" s="9" t="s">
        <v>112</v>
      </c>
      <c r="D68" s="9" t="s">
        <v>104</v>
      </c>
      <c r="E68" s="18">
        <v>0.01</v>
      </c>
      <c r="F68" s="2"/>
      <c r="G68" s="38" t="s">
        <v>171</v>
      </c>
      <c r="H68" s="39" t="s">
        <v>172</v>
      </c>
    </row>
    <row r="69" spans="1:8" ht="60.75" customHeight="1" thickBot="1" x14ac:dyDescent="0.3">
      <c r="A69" s="12" t="s">
        <v>232</v>
      </c>
      <c r="B69" s="3" t="s">
        <v>216</v>
      </c>
      <c r="C69" s="9" t="s">
        <v>100</v>
      </c>
      <c r="D69" s="9" t="s">
        <v>115</v>
      </c>
      <c r="E69" s="18">
        <v>4.7</v>
      </c>
      <c r="F69" s="2"/>
      <c r="G69" s="38" t="s">
        <v>171</v>
      </c>
      <c r="H69" s="39" t="s">
        <v>172</v>
      </c>
    </row>
    <row r="70" spans="1:8" ht="63" customHeight="1" thickBot="1" x14ac:dyDescent="0.3">
      <c r="A70" s="51" t="s">
        <v>233</v>
      </c>
      <c r="B70" s="54" t="s">
        <v>186</v>
      </c>
      <c r="C70" s="7" t="s">
        <v>118</v>
      </c>
      <c r="D70" s="9"/>
      <c r="E70" s="10">
        <v>2474</v>
      </c>
      <c r="F70" s="2"/>
      <c r="G70" s="38" t="s">
        <v>171</v>
      </c>
      <c r="H70" s="39" t="s">
        <v>172</v>
      </c>
    </row>
    <row r="71" spans="1:8" ht="57.75" customHeight="1" thickBot="1" x14ac:dyDescent="0.3">
      <c r="A71" s="52"/>
      <c r="B71" s="55"/>
      <c r="C71" s="7" t="s">
        <v>120</v>
      </c>
      <c r="D71" s="9"/>
      <c r="E71" s="10">
        <v>330.1</v>
      </c>
      <c r="F71" s="2"/>
      <c r="G71" s="38" t="s">
        <v>171</v>
      </c>
      <c r="H71" s="39" t="s">
        <v>172</v>
      </c>
    </row>
    <row r="72" spans="1:8" ht="24.75" customHeight="1" thickBot="1" x14ac:dyDescent="0.3">
      <c r="A72" s="53"/>
      <c r="B72" s="56"/>
      <c r="C72" s="19" t="s">
        <v>130</v>
      </c>
      <c r="D72" s="19"/>
      <c r="E72" s="18">
        <f>SUM(E70:E71)</f>
        <v>2804.1</v>
      </c>
      <c r="F72" s="2"/>
      <c r="G72" s="38"/>
      <c r="H72" s="39"/>
    </row>
    <row r="73" spans="1:8" ht="60" customHeight="1" thickBot="1" x14ac:dyDescent="0.3">
      <c r="A73" s="51" t="s">
        <v>233</v>
      </c>
      <c r="B73" s="54" t="s">
        <v>188</v>
      </c>
      <c r="C73" s="7" t="s">
        <v>122</v>
      </c>
      <c r="D73" s="9"/>
      <c r="E73" s="10">
        <v>732.1</v>
      </c>
      <c r="F73" s="2"/>
      <c r="G73" s="38" t="s">
        <v>171</v>
      </c>
      <c r="H73" s="39" t="s">
        <v>172</v>
      </c>
    </row>
    <row r="74" spans="1:8" ht="64.5" customHeight="1" thickBot="1" x14ac:dyDescent="0.3">
      <c r="A74" s="52"/>
      <c r="B74" s="55"/>
      <c r="C74" s="11" t="s">
        <v>119</v>
      </c>
      <c r="D74" s="10"/>
      <c r="E74" s="10">
        <v>2222.3000000000002</v>
      </c>
      <c r="F74" s="2"/>
      <c r="G74" s="38" t="s">
        <v>171</v>
      </c>
      <c r="H74" s="39" t="s">
        <v>172</v>
      </c>
    </row>
    <row r="75" spans="1:8" x14ac:dyDescent="0.25">
      <c r="A75" s="53"/>
      <c r="B75" s="56"/>
      <c r="C75" s="18" t="s">
        <v>130</v>
      </c>
      <c r="D75" s="18"/>
      <c r="E75" s="18">
        <f>SUM(E73:E74)</f>
        <v>2954.4</v>
      </c>
      <c r="F75" s="2"/>
      <c r="G75" s="25"/>
      <c r="H75" s="2"/>
    </row>
    <row r="76" spans="1:8" x14ac:dyDescent="0.25">
      <c r="A76" s="30" t="s">
        <v>134</v>
      </c>
      <c r="B76" s="22"/>
      <c r="C76" s="22"/>
      <c r="D76" s="22"/>
      <c r="E76" s="22">
        <v>13681.94</v>
      </c>
      <c r="F76" s="2"/>
      <c r="G76" s="2"/>
      <c r="H76" s="2"/>
    </row>
    <row r="77" spans="1:8" ht="53.25" customHeight="1" x14ac:dyDescent="0.25">
      <c r="A77" s="63" t="s">
        <v>135</v>
      </c>
      <c r="B77" s="64"/>
      <c r="C77" s="64"/>
      <c r="D77" s="64"/>
      <c r="E77" s="64"/>
      <c r="F77" s="64"/>
      <c r="G77" s="64"/>
      <c r="H77" s="65"/>
    </row>
    <row r="78" spans="1:8" x14ac:dyDescent="0.25">
      <c r="A78" s="69" t="s">
        <v>136</v>
      </c>
      <c r="B78" s="70"/>
      <c r="C78" s="70"/>
      <c r="D78" s="70"/>
      <c r="E78" s="70"/>
      <c r="F78" s="70"/>
      <c r="G78" s="70"/>
      <c r="H78" s="71"/>
    </row>
    <row r="79" spans="1:8" ht="23.25" customHeight="1" x14ac:dyDescent="0.25">
      <c r="A79" s="63" t="s">
        <v>137</v>
      </c>
      <c r="B79" s="64"/>
      <c r="C79" s="64"/>
      <c r="D79" s="64"/>
      <c r="E79" s="64"/>
      <c r="F79" s="64"/>
      <c r="G79" s="64"/>
      <c r="H79" s="65"/>
    </row>
    <row r="80" spans="1:8" ht="42.75" customHeight="1" x14ac:dyDescent="0.25">
      <c r="A80" s="42" t="s">
        <v>158</v>
      </c>
      <c r="B80" s="34" t="s">
        <v>159</v>
      </c>
      <c r="C80" s="2">
        <v>22</v>
      </c>
      <c r="D80" s="2">
        <v>13</v>
      </c>
      <c r="E80" s="2">
        <v>1.9</v>
      </c>
      <c r="F80" s="2"/>
      <c r="G80" s="2"/>
      <c r="H80" s="2" t="s">
        <v>249</v>
      </c>
    </row>
    <row r="81" spans="1:8" ht="44.25" customHeight="1" x14ac:dyDescent="0.25">
      <c r="A81" s="43"/>
      <c r="B81" s="34" t="s">
        <v>160</v>
      </c>
      <c r="C81" s="2">
        <v>121</v>
      </c>
      <c r="D81" s="2">
        <v>12</v>
      </c>
      <c r="E81" s="2">
        <v>1.8</v>
      </c>
      <c r="F81" s="2"/>
      <c r="G81" s="2"/>
      <c r="H81" s="2"/>
    </row>
    <row r="82" spans="1:8" ht="42.75" customHeight="1" x14ac:dyDescent="0.25">
      <c r="A82" s="43"/>
      <c r="B82" s="34" t="s">
        <v>161</v>
      </c>
      <c r="C82" s="2">
        <v>88</v>
      </c>
      <c r="D82" s="2">
        <v>4</v>
      </c>
      <c r="E82" s="2">
        <v>7.3</v>
      </c>
      <c r="F82" s="2"/>
      <c r="G82" s="2"/>
      <c r="H82" s="2"/>
    </row>
    <row r="83" spans="1:8" ht="40.5" customHeight="1" x14ac:dyDescent="0.25">
      <c r="A83" s="43"/>
      <c r="B83" s="34" t="s">
        <v>162</v>
      </c>
      <c r="C83" s="2">
        <v>52</v>
      </c>
      <c r="D83" s="2">
        <v>3</v>
      </c>
      <c r="E83" s="2">
        <v>13</v>
      </c>
      <c r="F83" s="2"/>
      <c r="G83" s="2"/>
      <c r="H83" s="2"/>
    </row>
    <row r="84" spans="1:8" ht="19.5" customHeight="1" x14ac:dyDescent="0.25">
      <c r="A84" s="43"/>
      <c r="B84" s="60" t="s">
        <v>163</v>
      </c>
      <c r="C84" s="2">
        <v>28</v>
      </c>
      <c r="D84" s="2">
        <v>6</v>
      </c>
      <c r="E84" s="2">
        <v>4.5</v>
      </c>
      <c r="F84" s="2"/>
      <c r="G84" s="2"/>
      <c r="H84" s="2"/>
    </row>
    <row r="85" spans="1:8" ht="33" customHeight="1" x14ac:dyDescent="0.25">
      <c r="A85" s="44"/>
      <c r="B85" s="62"/>
      <c r="C85" s="2">
        <v>66</v>
      </c>
      <c r="D85" s="2">
        <v>2</v>
      </c>
      <c r="E85" s="2">
        <v>11</v>
      </c>
      <c r="F85" s="2"/>
      <c r="G85" s="2"/>
      <c r="H85" s="2"/>
    </row>
    <row r="86" spans="1:8" x14ac:dyDescent="0.25">
      <c r="A86" s="35" t="s">
        <v>134</v>
      </c>
      <c r="B86" s="25"/>
      <c r="C86" s="25"/>
      <c r="D86" s="25"/>
      <c r="E86" s="25">
        <f>SUM(E80:E85)</f>
        <v>39.5</v>
      </c>
      <c r="F86" s="25"/>
      <c r="G86" s="2"/>
      <c r="H86" s="2"/>
    </row>
    <row r="87" spans="1:8" ht="30.75" customHeight="1" thickBot="1" x14ac:dyDescent="0.3">
      <c r="A87" s="66" t="s">
        <v>138</v>
      </c>
      <c r="B87" s="67"/>
      <c r="C87" s="67"/>
      <c r="D87" s="67"/>
      <c r="E87" s="67"/>
      <c r="F87" s="67"/>
      <c r="G87" s="67"/>
      <c r="H87" s="68"/>
    </row>
    <row r="88" spans="1:8" ht="78.75" customHeight="1" thickBot="1" x14ac:dyDescent="0.3">
      <c r="A88" s="96" t="s">
        <v>164</v>
      </c>
      <c r="B88" s="83" t="s">
        <v>140</v>
      </c>
      <c r="C88" s="2">
        <v>58</v>
      </c>
      <c r="D88" s="2"/>
      <c r="E88" s="2">
        <v>15.8</v>
      </c>
      <c r="F88" s="41" t="s">
        <v>173</v>
      </c>
      <c r="G88" s="38" t="s">
        <v>174</v>
      </c>
      <c r="H88" s="39" t="s">
        <v>175</v>
      </c>
    </row>
    <row r="89" spans="1:8" ht="75.75" thickBot="1" x14ac:dyDescent="0.3">
      <c r="A89" s="97"/>
      <c r="B89" s="45" t="s">
        <v>143</v>
      </c>
      <c r="C89" s="2">
        <v>50</v>
      </c>
      <c r="D89" s="2"/>
      <c r="E89" s="2">
        <v>61</v>
      </c>
      <c r="F89" s="41" t="s">
        <v>173</v>
      </c>
      <c r="G89" s="38" t="s">
        <v>174</v>
      </c>
      <c r="H89" s="39" t="s">
        <v>175</v>
      </c>
    </row>
    <row r="90" spans="1:8" ht="75.75" thickBot="1" x14ac:dyDescent="0.3">
      <c r="A90" s="97"/>
      <c r="B90" s="46"/>
      <c r="C90" s="2">
        <v>51</v>
      </c>
      <c r="D90" s="2"/>
      <c r="E90" s="2">
        <v>15.6</v>
      </c>
      <c r="F90" s="41" t="s">
        <v>173</v>
      </c>
      <c r="G90" s="38" t="s">
        <v>174</v>
      </c>
      <c r="H90" s="39" t="s">
        <v>175</v>
      </c>
    </row>
    <row r="91" spans="1:8" ht="75.75" thickBot="1" x14ac:dyDescent="0.3">
      <c r="A91" s="97"/>
      <c r="B91" s="46"/>
      <c r="C91" s="2">
        <v>52</v>
      </c>
      <c r="D91" s="2"/>
      <c r="E91" s="2">
        <v>80</v>
      </c>
      <c r="F91" s="41" t="s">
        <v>173</v>
      </c>
      <c r="G91" s="38" t="s">
        <v>174</v>
      </c>
      <c r="H91" s="39" t="s">
        <v>175</v>
      </c>
    </row>
    <row r="92" spans="1:8" ht="75.75" thickBot="1" x14ac:dyDescent="0.3">
      <c r="A92" s="97"/>
      <c r="B92" s="46"/>
      <c r="C92" s="2">
        <v>53</v>
      </c>
      <c r="D92" s="2"/>
      <c r="E92" s="2">
        <v>75</v>
      </c>
      <c r="F92" s="41" t="s">
        <v>173</v>
      </c>
      <c r="G92" s="38" t="s">
        <v>174</v>
      </c>
      <c r="H92" s="39" t="s">
        <v>175</v>
      </c>
    </row>
    <row r="93" spans="1:8" ht="75.75" thickBot="1" x14ac:dyDescent="0.3">
      <c r="A93" s="97"/>
      <c r="B93" s="46"/>
      <c r="C93" s="2">
        <v>54</v>
      </c>
      <c r="D93" s="2"/>
      <c r="E93" s="2">
        <v>19.5</v>
      </c>
      <c r="F93" s="41" t="s">
        <v>173</v>
      </c>
      <c r="G93" s="38" t="s">
        <v>174</v>
      </c>
      <c r="H93" s="39" t="s">
        <v>175</v>
      </c>
    </row>
    <row r="94" spans="1:8" ht="75.75" thickBot="1" x14ac:dyDescent="0.3">
      <c r="A94" s="97"/>
      <c r="B94" s="46"/>
      <c r="C94" s="2">
        <v>55</v>
      </c>
      <c r="D94" s="2"/>
      <c r="E94" s="2">
        <v>17</v>
      </c>
      <c r="F94" s="41" t="s">
        <v>173</v>
      </c>
      <c r="G94" s="38" t="s">
        <v>174</v>
      </c>
      <c r="H94" s="39" t="s">
        <v>175</v>
      </c>
    </row>
    <row r="95" spans="1:8" ht="75.75" thickBot="1" x14ac:dyDescent="0.3">
      <c r="A95" s="97"/>
      <c r="B95" s="46"/>
      <c r="C95" s="2">
        <v>56</v>
      </c>
      <c r="D95" s="2"/>
      <c r="E95" s="2">
        <v>40</v>
      </c>
      <c r="F95" s="41" t="s">
        <v>173</v>
      </c>
      <c r="G95" s="38" t="s">
        <v>174</v>
      </c>
      <c r="H95" s="39" t="s">
        <v>175</v>
      </c>
    </row>
    <row r="96" spans="1:8" ht="75.75" thickBot="1" x14ac:dyDescent="0.3">
      <c r="A96" s="97"/>
      <c r="B96" s="46"/>
      <c r="C96" s="2">
        <v>57</v>
      </c>
      <c r="D96" s="2"/>
      <c r="E96" s="2">
        <v>33.4</v>
      </c>
      <c r="F96" s="41" t="s">
        <v>173</v>
      </c>
      <c r="G96" s="38" t="s">
        <v>174</v>
      </c>
      <c r="H96" s="39" t="s">
        <v>175</v>
      </c>
    </row>
    <row r="97" spans="1:8" ht="75.75" thickBot="1" x14ac:dyDescent="0.3">
      <c r="A97" s="97"/>
      <c r="B97" s="46"/>
      <c r="C97" s="2">
        <v>58</v>
      </c>
      <c r="D97" s="2"/>
      <c r="E97" s="2">
        <v>52.9</v>
      </c>
      <c r="F97" s="41" t="s">
        <v>173</v>
      </c>
      <c r="G97" s="38" t="s">
        <v>174</v>
      </c>
      <c r="H97" s="39" t="s">
        <v>175</v>
      </c>
    </row>
    <row r="98" spans="1:8" ht="75.75" thickBot="1" x14ac:dyDescent="0.3">
      <c r="A98" s="97"/>
      <c r="B98" s="46"/>
      <c r="C98" s="2">
        <v>59</v>
      </c>
      <c r="D98" s="2"/>
      <c r="E98" s="2">
        <v>77.5</v>
      </c>
      <c r="F98" s="41" t="s">
        <v>173</v>
      </c>
      <c r="G98" s="38" t="s">
        <v>174</v>
      </c>
      <c r="H98" s="39" t="s">
        <v>175</v>
      </c>
    </row>
    <row r="99" spans="1:8" ht="75.75" thickBot="1" x14ac:dyDescent="0.3">
      <c r="A99" s="97"/>
      <c r="B99" s="46"/>
      <c r="C99" s="2">
        <v>60</v>
      </c>
      <c r="D99" s="2">
        <v>5</v>
      </c>
      <c r="E99" s="2">
        <v>2.5</v>
      </c>
      <c r="F99" s="41" t="s">
        <v>173</v>
      </c>
      <c r="G99" s="38" t="s">
        <v>174</v>
      </c>
      <c r="H99" s="39" t="s">
        <v>175</v>
      </c>
    </row>
    <row r="100" spans="1:8" ht="75.75" thickBot="1" x14ac:dyDescent="0.3">
      <c r="A100" s="97"/>
      <c r="B100" s="46"/>
      <c r="C100" s="2">
        <v>61</v>
      </c>
      <c r="D100" s="2"/>
      <c r="E100" s="2">
        <v>20</v>
      </c>
      <c r="F100" s="41" t="s">
        <v>173</v>
      </c>
      <c r="G100" s="38" t="s">
        <v>174</v>
      </c>
      <c r="H100" s="39" t="s">
        <v>175</v>
      </c>
    </row>
    <row r="101" spans="1:8" ht="75.75" thickBot="1" x14ac:dyDescent="0.3">
      <c r="A101" s="97"/>
      <c r="B101" s="46"/>
      <c r="C101" s="2">
        <v>62</v>
      </c>
      <c r="D101" s="2"/>
      <c r="E101" s="2">
        <v>83</v>
      </c>
      <c r="F101" s="41" t="s">
        <v>173</v>
      </c>
      <c r="G101" s="38" t="s">
        <v>174</v>
      </c>
      <c r="H101" s="39" t="s">
        <v>175</v>
      </c>
    </row>
    <row r="102" spans="1:8" ht="75.75" thickBot="1" x14ac:dyDescent="0.3">
      <c r="A102" s="97"/>
      <c r="B102" s="46"/>
      <c r="C102" s="2">
        <v>63</v>
      </c>
      <c r="D102" s="2"/>
      <c r="E102" s="2">
        <v>6</v>
      </c>
      <c r="F102" s="41" t="s">
        <v>173</v>
      </c>
      <c r="G102" s="38" t="s">
        <v>174</v>
      </c>
      <c r="H102" s="39" t="s">
        <v>175</v>
      </c>
    </row>
    <row r="103" spans="1:8" ht="75.75" thickBot="1" x14ac:dyDescent="0.3">
      <c r="A103" s="97"/>
      <c r="B103" s="46"/>
      <c r="C103" s="2">
        <v>65</v>
      </c>
      <c r="D103" s="2"/>
      <c r="E103" s="2">
        <v>7</v>
      </c>
      <c r="F103" s="41" t="s">
        <v>173</v>
      </c>
      <c r="G103" s="38" t="s">
        <v>174</v>
      </c>
      <c r="H103" s="39" t="s">
        <v>175</v>
      </c>
    </row>
    <row r="104" spans="1:8" ht="75.75" thickBot="1" x14ac:dyDescent="0.3">
      <c r="A104" s="97"/>
      <c r="B104" s="47"/>
      <c r="C104" s="2">
        <v>66</v>
      </c>
      <c r="D104" s="2"/>
      <c r="E104" s="2">
        <v>8.4</v>
      </c>
      <c r="F104" s="41" t="s">
        <v>173</v>
      </c>
      <c r="G104" s="38" t="s">
        <v>174</v>
      </c>
      <c r="H104" s="39" t="s">
        <v>175</v>
      </c>
    </row>
    <row r="105" spans="1:8" ht="75.75" thickBot="1" x14ac:dyDescent="0.3">
      <c r="A105" s="97"/>
      <c r="B105" s="79" t="s">
        <v>148</v>
      </c>
      <c r="C105" s="2">
        <v>1</v>
      </c>
      <c r="D105" s="2" t="s">
        <v>149</v>
      </c>
      <c r="E105" s="2">
        <v>32</v>
      </c>
      <c r="F105" s="41" t="s">
        <v>173</v>
      </c>
      <c r="G105" s="38" t="s">
        <v>174</v>
      </c>
      <c r="H105" s="39" t="s">
        <v>175</v>
      </c>
    </row>
    <row r="106" spans="1:8" ht="75.75" thickBot="1" x14ac:dyDescent="0.3">
      <c r="A106" s="97"/>
      <c r="B106" s="80"/>
      <c r="C106" s="2">
        <v>4</v>
      </c>
      <c r="D106" s="2" t="s">
        <v>150</v>
      </c>
      <c r="E106" s="2">
        <v>7.5</v>
      </c>
      <c r="F106" s="41" t="s">
        <v>173</v>
      </c>
      <c r="G106" s="38" t="s">
        <v>174</v>
      </c>
      <c r="H106" s="39" t="s">
        <v>175</v>
      </c>
    </row>
    <row r="107" spans="1:8" ht="75.75" thickBot="1" x14ac:dyDescent="0.3">
      <c r="A107" s="97"/>
      <c r="B107" s="80"/>
      <c r="C107" s="2">
        <v>5</v>
      </c>
      <c r="D107" s="2" t="s">
        <v>151</v>
      </c>
      <c r="E107" s="2">
        <v>30</v>
      </c>
      <c r="F107" s="41" t="s">
        <v>173</v>
      </c>
      <c r="G107" s="38" t="s">
        <v>174</v>
      </c>
      <c r="H107" s="39" t="s">
        <v>175</v>
      </c>
    </row>
    <row r="108" spans="1:8" ht="75.75" thickBot="1" x14ac:dyDescent="0.3">
      <c r="A108" s="97"/>
      <c r="B108" s="80"/>
      <c r="C108" s="2">
        <v>80</v>
      </c>
      <c r="D108" s="2" t="s">
        <v>152</v>
      </c>
      <c r="E108" s="2">
        <v>9.4</v>
      </c>
      <c r="F108" s="41" t="s">
        <v>173</v>
      </c>
      <c r="G108" s="38" t="s">
        <v>174</v>
      </c>
      <c r="H108" s="39" t="s">
        <v>175</v>
      </c>
    </row>
    <row r="109" spans="1:8" ht="75.75" thickBot="1" x14ac:dyDescent="0.3">
      <c r="A109" s="97"/>
      <c r="B109" s="81"/>
      <c r="C109" s="2">
        <v>82</v>
      </c>
      <c r="D109" s="4" t="s">
        <v>153</v>
      </c>
      <c r="E109" s="2">
        <v>13.5</v>
      </c>
      <c r="F109" s="41" t="s">
        <v>173</v>
      </c>
      <c r="G109" s="38" t="s">
        <v>174</v>
      </c>
      <c r="H109" s="39" t="s">
        <v>175</v>
      </c>
    </row>
    <row r="110" spans="1:8" ht="15.75" thickBot="1" x14ac:dyDescent="0.3">
      <c r="A110" s="98"/>
      <c r="B110" s="29" t="s">
        <v>130</v>
      </c>
      <c r="C110" s="25"/>
      <c r="D110" s="26"/>
      <c r="E110" s="27">
        <f>SUM(E88:E109)</f>
        <v>706.99999999999989</v>
      </c>
      <c r="F110" s="41"/>
      <c r="G110" s="38"/>
      <c r="H110" s="39"/>
    </row>
    <row r="111" spans="1:8" ht="78" customHeight="1" thickBot="1" x14ac:dyDescent="0.3">
      <c r="A111" s="96" t="s">
        <v>165</v>
      </c>
      <c r="B111" s="76" t="s">
        <v>140</v>
      </c>
      <c r="C111" s="2">
        <v>50</v>
      </c>
      <c r="D111" s="2" t="s">
        <v>141</v>
      </c>
      <c r="E111" s="2">
        <v>7</v>
      </c>
      <c r="F111" s="41"/>
      <c r="G111" s="38" t="s">
        <v>174</v>
      </c>
      <c r="H111" s="39" t="s">
        <v>175</v>
      </c>
    </row>
    <row r="112" spans="1:8" ht="75.75" thickBot="1" x14ac:dyDescent="0.3">
      <c r="A112" s="97"/>
      <c r="B112" s="77"/>
      <c r="C112" s="2">
        <v>53</v>
      </c>
      <c r="D112" s="2" t="s">
        <v>142</v>
      </c>
      <c r="E112" s="2">
        <v>13.8</v>
      </c>
      <c r="F112" s="41"/>
      <c r="G112" s="38" t="s">
        <v>174</v>
      </c>
      <c r="H112" s="39" t="s">
        <v>175</v>
      </c>
    </row>
    <row r="113" spans="1:8" ht="75.75" thickBot="1" x14ac:dyDescent="0.3">
      <c r="A113" s="97"/>
      <c r="B113" s="76" t="s">
        <v>143</v>
      </c>
      <c r="C113" s="2">
        <v>30</v>
      </c>
      <c r="D113" s="4" t="s">
        <v>144</v>
      </c>
      <c r="E113" s="2">
        <v>21</v>
      </c>
      <c r="F113" s="41"/>
      <c r="G113" s="38" t="s">
        <v>174</v>
      </c>
      <c r="H113" s="39" t="s">
        <v>175</v>
      </c>
    </row>
    <row r="114" spans="1:8" ht="75.75" thickBot="1" x14ac:dyDescent="0.3">
      <c r="A114" s="97"/>
      <c r="B114" s="78"/>
      <c r="C114" s="2">
        <v>35</v>
      </c>
      <c r="D114" s="4" t="s">
        <v>145</v>
      </c>
      <c r="E114" s="2">
        <v>58</v>
      </c>
      <c r="F114" s="41"/>
      <c r="G114" s="38" t="s">
        <v>174</v>
      </c>
      <c r="H114" s="39" t="s">
        <v>175</v>
      </c>
    </row>
    <row r="115" spans="1:8" ht="75.75" thickBot="1" x14ac:dyDescent="0.3">
      <c r="A115" s="97"/>
      <c r="B115" s="78"/>
      <c r="C115" s="2">
        <v>40</v>
      </c>
      <c r="D115" s="4" t="s">
        <v>146</v>
      </c>
      <c r="E115" s="2">
        <v>10</v>
      </c>
      <c r="F115" s="41"/>
      <c r="G115" s="38" t="s">
        <v>174</v>
      </c>
      <c r="H115" s="39" t="s">
        <v>175</v>
      </c>
    </row>
    <row r="116" spans="1:8" ht="75.75" thickBot="1" x14ac:dyDescent="0.3">
      <c r="A116" s="97"/>
      <c r="B116" s="77"/>
      <c r="C116" s="2">
        <v>43</v>
      </c>
      <c r="D116" s="4" t="s">
        <v>147</v>
      </c>
      <c r="E116" s="2">
        <v>32</v>
      </c>
      <c r="F116" s="41"/>
      <c r="G116" s="38" t="s">
        <v>174</v>
      </c>
      <c r="H116" s="39" t="s">
        <v>175</v>
      </c>
    </row>
    <row r="117" spans="1:8" ht="15.75" thickBot="1" x14ac:dyDescent="0.3">
      <c r="A117" s="98"/>
      <c r="B117" s="40" t="s">
        <v>130</v>
      </c>
      <c r="C117" s="25"/>
      <c r="D117" s="26"/>
      <c r="E117" s="25">
        <f>SUM(E111:E116)</f>
        <v>141.80000000000001</v>
      </c>
      <c r="F117" s="41"/>
      <c r="G117" s="38"/>
      <c r="H117" s="39"/>
    </row>
    <row r="118" spans="1:8" ht="69" customHeight="1" thickBot="1" x14ac:dyDescent="0.3">
      <c r="A118" s="96" t="s">
        <v>166</v>
      </c>
      <c r="B118" s="76" t="s">
        <v>154</v>
      </c>
      <c r="C118" s="2">
        <v>54</v>
      </c>
      <c r="D118" s="85" t="s">
        <v>244</v>
      </c>
      <c r="E118" s="2">
        <v>21.8</v>
      </c>
      <c r="F118" s="41"/>
      <c r="G118" s="38" t="s">
        <v>174</v>
      </c>
      <c r="H118" s="39" t="s">
        <v>175</v>
      </c>
    </row>
    <row r="119" spans="1:8" ht="75.75" thickBot="1" x14ac:dyDescent="0.3">
      <c r="A119" s="97"/>
      <c r="B119" s="78"/>
      <c r="C119" s="2">
        <v>55</v>
      </c>
      <c r="D119" s="86" t="s">
        <v>245</v>
      </c>
      <c r="E119" s="2">
        <v>16.600000000000001</v>
      </c>
      <c r="F119" s="41"/>
      <c r="G119" s="38" t="s">
        <v>174</v>
      </c>
      <c r="H119" s="39" t="s">
        <v>175</v>
      </c>
    </row>
    <row r="120" spans="1:8" ht="75.75" thickBot="1" x14ac:dyDescent="0.3">
      <c r="A120" s="97"/>
      <c r="B120" s="78"/>
      <c r="C120" s="2">
        <v>56</v>
      </c>
      <c r="D120" s="86" t="s">
        <v>246</v>
      </c>
      <c r="E120" s="2">
        <v>20</v>
      </c>
      <c r="F120" s="41"/>
      <c r="G120" s="38" t="s">
        <v>174</v>
      </c>
      <c r="H120" s="39" t="s">
        <v>175</v>
      </c>
    </row>
    <row r="121" spans="1:8" ht="75.75" thickBot="1" x14ac:dyDescent="0.3">
      <c r="A121" s="97"/>
      <c r="B121" s="78"/>
      <c r="C121" s="2">
        <v>57</v>
      </c>
      <c r="D121" s="86" t="s">
        <v>247</v>
      </c>
      <c r="E121" s="2">
        <v>35.1</v>
      </c>
      <c r="F121" s="41"/>
      <c r="G121" s="38" t="s">
        <v>174</v>
      </c>
      <c r="H121" s="39" t="s">
        <v>175</v>
      </c>
    </row>
    <row r="122" spans="1:8" ht="75.75" thickBot="1" x14ac:dyDescent="0.3">
      <c r="A122" s="97"/>
      <c r="B122" s="77"/>
      <c r="C122" s="2">
        <v>58</v>
      </c>
      <c r="D122" s="86" t="s">
        <v>248</v>
      </c>
      <c r="E122" s="2">
        <v>27.2</v>
      </c>
      <c r="F122" s="41"/>
      <c r="G122" s="38" t="s">
        <v>174</v>
      </c>
      <c r="H122" s="39" t="s">
        <v>175</v>
      </c>
    </row>
    <row r="123" spans="1:8" x14ac:dyDescent="0.25">
      <c r="A123" s="98"/>
      <c r="B123" s="28" t="s">
        <v>130</v>
      </c>
      <c r="C123" s="25"/>
      <c r="D123" s="25"/>
      <c r="E123" s="25">
        <f>SUM(E118:E122)</f>
        <v>120.7</v>
      </c>
      <c r="F123" s="2"/>
      <c r="G123" s="2"/>
      <c r="H123" s="2"/>
    </row>
    <row r="124" spans="1:8" x14ac:dyDescent="0.25">
      <c r="A124" s="31" t="s">
        <v>134</v>
      </c>
      <c r="B124" s="32"/>
      <c r="C124" s="32"/>
      <c r="D124" s="32"/>
      <c r="E124" s="33">
        <f>E123+E117+E110</f>
        <v>969.49999999999989</v>
      </c>
      <c r="F124" s="2"/>
      <c r="G124" s="2"/>
      <c r="H124" s="2"/>
    </row>
    <row r="125" spans="1:8" ht="37.5" customHeight="1" x14ac:dyDescent="0.25">
      <c r="A125" s="63" t="s">
        <v>155</v>
      </c>
      <c r="B125" s="64"/>
      <c r="C125" s="64"/>
      <c r="D125" s="64"/>
      <c r="E125" s="64"/>
      <c r="F125" s="64"/>
      <c r="G125" s="64"/>
      <c r="H125" s="65"/>
    </row>
    <row r="126" spans="1:8" ht="22.5" customHeight="1" x14ac:dyDescent="0.25">
      <c r="A126" s="63" t="s">
        <v>156</v>
      </c>
      <c r="B126" s="64"/>
      <c r="C126" s="64"/>
      <c r="D126" s="64"/>
      <c r="E126" s="64"/>
      <c r="F126" s="64"/>
      <c r="G126" s="64"/>
      <c r="H126" s="65"/>
    </row>
    <row r="127" spans="1:8" ht="48.75" customHeight="1" x14ac:dyDescent="0.25">
      <c r="A127" s="88" t="s">
        <v>157</v>
      </c>
      <c r="B127" s="89"/>
      <c r="C127" s="89"/>
      <c r="D127" s="89"/>
      <c r="E127" s="89"/>
      <c r="F127" s="89"/>
      <c r="G127" s="89"/>
      <c r="H127" s="90"/>
    </row>
    <row r="128" spans="1:8" ht="39" customHeight="1" x14ac:dyDescent="0.25">
      <c r="A128" s="91" t="s">
        <v>241</v>
      </c>
      <c r="B128" s="92" t="s">
        <v>196</v>
      </c>
      <c r="C128" s="92">
        <v>23</v>
      </c>
      <c r="D128" s="92">
        <v>8</v>
      </c>
      <c r="E128" s="92">
        <v>0.3</v>
      </c>
      <c r="F128" s="92"/>
      <c r="G128" s="92"/>
      <c r="H128" s="92"/>
    </row>
    <row r="129" spans="1:8" ht="28.5" customHeight="1" x14ac:dyDescent="0.25">
      <c r="A129" s="87" t="s">
        <v>242</v>
      </c>
      <c r="B129" s="93" t="s">
        <v>148</v>
      </c>
      <c r="C129" s="94">
        <v>79</v>
      </c>
      <c r="D129" s="94">
        <v>9</v>
      </c>
      <c r="E129" s="95" t="s">
        <v>240</v>
      </c>
      <c r="F129" s="95"/>
      <c r="G129" s="94"/>
      <c r="H129" s="94"/>
    </row>
    <row r="130" spans="1:8" ht="42" customHeight="1" x14ac:dyDescent="0.25">
      <c r="A130" s="87" t="s">
        <v>243</v>
      </c>
      <c r="B130" s="93" t="s">
        <v>188</v>
      </c>
      <c r="C130" s="94">
        <v>96</v>
      </c>
      <c r="D130" s="94">
        <v>10</v>
      </c>
      <c r="E130" s="94">
        <v>1.5</v>
      </c>
      <c r="F130" s="94"/>
      <c r="G130" s="94"/>
      <c r="H130" s="94"/>
    </row>
    <row r="131" spans="1:8" x14ac:dyDescent="0.25">
      <c r="A131" s="84" t="s">
        <v>134</v>
      </c>
      <c r="B131" s="84"/>
      <c r="C131" s="25"/>
      <c r="D131" s="25"/>
      <c r="E131" s="25">
        <f>SUM(E128:E130)</f>
        <v>1.8</v>
      </c>
      <c r="F131" s="25"/>
      <c r="G131" s="94"/>
      <c r="H131" s="94"/>
    </row>
  </sheetData>
  <mergeCells count="47">
    <mergeCell ref="A131:B131"/>
    <mergeCell ref="A23:A24"/>
    <mergeCell ref="A2:E2"/>
    <mergeCell ref="A8:A12"/>
    <mergeCell ref="B8:B10"/>
    <mergeCell ref="A1:H1"/>
    <mergeCell ref="H3:H4"/>
    <mergeCell ref="B11:B12"/>
    <mergeCell ref="A13:A15"/>
    <mergeCell ref="B13:B15"/>
    <mergeCell ref="A18:A20"/>
    <mergeCell ref="B18:B20"/>
    <mergeCell ref="A32:A34"/>
    <mergeCell ref="B32:B34"/>
    <mergeCell ref="A35:A37"/>
    <mergeCell ref="B35:B37"/>
    <mergeCell ref="A41:A43"/>
    <mergeCell ref="B41:B43"/>
    <mergeCell ref="B73:B75"/>
    <mergeCell ref="A51:A53"/>
    <mergeCell ref="B51:B53"/>
    <mergeCell ref="A55:A57"/>
    <mergeCell ref="B55:B57"/>
    <mergeCell ref="A70:A72"/>
    <mergeCell ref="B70:B72"/>
    <mergeCell ref="A3:E3"/>
    <mergeCell ref="F3:F4"/>
    <mergeCell ref="G3:G4"/>
    <mergeCell ref="A5:H5"/>
    <mergeCell ref="A125:H125"/>
    <mergeCell ref="B111:B112"/>
    <mergeCell ref="B113:B116"/>
    <mergeCell ref="A118:A123"/>
    <mergeCell ref="B118:B122"/>
    <mergeCell ref="A80:A85"/>
    <mergeCell ref="B84:B85"/>
    <mergeCell ref="A88:A110"/>
    <mergeCell ref="B89:B104"/>
    <mergeCell ref="B105:B109"/>
    <mergeCell ref="A111:A117"/>
    <mergeCell ref="A73:A75"/>
    <mergeCell ref="A126:H126"/>
    <mergeCell ref="A87:H87"/>
    <mergeCell ref="A77:H77"/>
    <mergeCell ref="A78:H78"/>
    <mergeCell ref="A79:H79"/>
    <mergeCell ref="A127:H127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Перелік таопис ОЦЗ</vt:lpstr>
      <vt:lpstr>планування стратегій господарюв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2021-11-25T09:37:47Z</dcterms:modified>
</cp:coreProperties>
</file>